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2120" windowHeight="8010" tabRatio="843"/>
  </bookViews>
  <sheets>
    <sheet name="Р1" sheetId="1" r:id="rId1"/>
    <sheet name="Р2" sheetId="2" r:id="rId2"/>
    <sheet name="титул" sheetId="13" r:id="rId3"/>
  </sheets>
  <definedNames>
    <definedName name="_xlnm._FilterDatabase" localSheetId="0" hidden="1">Р1!$D$1:$D$151</definedName>
  </definedNames>
  <calcPr calcId="145621"/>
</workbook>
</file>

<file path=xl/calcChain.xml><?xml version="1.0" encoding="utf-8"?>
<calcChain xmlns="http://schemas.openxmlformats.org/spreadsheetml/2006/main">
  <c r="E28" i="2" l="1"/>
  <c r="E10" i="2" s="1"/>
  <c r="E8" i="2" s="1"/>
  <c r="E5" i="2" s="1"/>
  <c r="E55" i="1" l="1"/>
  <c r="G86" i="1" l="1"/>
  <c r="G81" i="1"/>
  <c r="F86" i="1"/>
  <c r="F24" i="2" l="1"/>
  <c r="F21" i="2" s="1"/>
  <c r="G24" i="2"/>
  <c r="G21" i="2" s="1"/>
  <c r="E21" i="2"/>
  <c r="F16" i="2"/>
  <c r="G16" i="2"/>
  <c r="E16" i="2"/>
  <c r="F12" i="2"/>
  <c r="G12" i="2"/>
  <c r="E12" i="2"/>
  <c r="E32" i="1"/>
  <c r="E71" i="1"/>
  <c r="G45" i="1"/>
  <c r="E45" i="1"/>
  <c r="K38" i="1"/>
  <c r="M38" i="1" s="1"/>
  <c r="K33" i="1"/>
  <c r="M33" i="1" s="1"/>
  <c r="J38" i="1"/>
  <c r="L38" i="1" s="1"/>
  <c r="J36" i="1"/>
  <c r="L36" i="1" s="1"/>
  <c r="J34" i="1"/>
  <c r="L34" i="1" s="1"/>
  <c r="J33" i="1"/>
  <c r="L33" i="1" s="1"/>
  <c r="F17" i="1"/>
  <c r="G17" i="1"/>
  <c r="F12" i="1"/>
  <c r="F22" i="1"/>
  <c r="G22" i="1"/>
  <c r="G12" i="1"/>
  <c r="E27" i="1"/>
  <c r="E17" i="1"/>
  <c r="K36" i="1"/>
  <c r="M36" i="1" s="1"/>
  <c r="G32" i="1"/>
  <c r="K34" i="1"/>
  <c r="M34" i="1" s="1"/>
  <c r="F32" i="1"/>
  <c r="F55" i="1"/>
  <c r="G55" i="1"/>
  <c r="F81" i="1"/>
  <c r="E66" i="1"/>
  <c r="G64" i="1"/>
  <c r="E64" i="1"/>
  <c r="F71" i="1"/>
  <c r="G71" i="1"/>
  <c r="E86" i="1"/>
  <c r="H10" i="2" s="1"/>
  <c r="E22" i="1"/>
  <c r="E12" i="1"/>
  <c r="F45" i="1"/>
  <c r="E31" i="1" l="1"/>
  <c r="F29" i="1"/>
  <c r="G29" i="1"/>
  <c r="G10" i="2"/>
  <c r="G28" i="2" s="1"/>
  <c r="F10" i="2"/>
  <c r="F5" i="2" s="1"/>
  <c r="F8" i="2" s="1"/>
  <c r="G6" i="1"/>
  <c r="F6" i="1"/>
  <c r="E6" i="1"/>
  <c r="E81" i="1"/>
  <c r="E29" i="1" s="1"/>
  <c r="G5" i="2" l="1"/>
  <c r="G8" i="2" s="1"/>
  <c r="F28" i="2"/>
</calcChain>
</file>

<file path=xl/sharedStrings.xml><?xml version="1.0" encoding="utf-8"?>
<sst xmlns="http://schemas.openxmlformats.org/spreadsheetml/2006/main" count="415" uniqueCount="310">
  <si>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</si>
  <si>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</si>
  <si>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</si>
  <si>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Федерации, код целевой субсидии &lt;3&gt;</t>
  </si>
  <si>
    <t>Аналитический код &lt;4&gt;</t>
  </si>
  <si>
    <t>0001</t>
  </si>
  <si>
    <t>0002</t>
  </si>
  <si>
    <t>1000</t>
  </si>
  <si>
    <t>1100</t>
  </si>
  <si>
    <t>1110</t>
  </si>
  <si>
    <t>1120</t>
  </si>
  <si>
    <t>1200</t>
  </si>
  <si>
    <t>1210</t>
  </si>
  <si>
    <t>1220</t>
  </si>
  <si>
    <t>1230</t>
  </si>
  <si>
    <t>1240</t>
  </si>
  <si>
    <t>x</t>
  </si>
  <si>
    <t>Доходы, всего:</t>
  </si>
  <si>
    <t>в том числе:</t>
  </si>
  <si>
    <t>доходы от собственности, всего</t>
  </si>
  <si>
    <t>доходы в виде арендной платы</t>
  </si>
  <si>
    <t>доходы в виде платы за сервитут</t>
  </si>
  <si>
    <t>доходы от оказания услуг, выполнение работ, компенсации затрат учреждений, всего</t>
  </si>
  <si>
    <t>в том числе:                                                                                           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</si>
  <si>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 (выполнение работ) в рамках установленного муниципального задания</t>
  </si>
  <si>
    <t>доходы от оказания услуг (выполнение работ) сверх установленного муниципального задания</t>
  </si>
  <si>
    <t>доходов от иной приносящей доход деятельности</t>
  </si>
  <si>
    <t>1300</t>
  </si>
  <si>
    <t>1400</t>
  </si>
  <si>
    <t>1410</t>
  </si>
  <si>
    <t>1420</t>
  </si>
  <si>
    <t>1500</t>
  </si>
  <si>
    <t>1510</t>
  </si>
  <si>
    <t>1520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</si>
  <si>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</si>
  <si>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</si>
  <si>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</si>
  <si>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</si>
  <si>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</si>
  <si>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</si>
  <si>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</si>
  <si>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</si>
  <si>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</si>
  <si>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2141</t>
  </si>
  <si>
    <t>2200</t>
  </si>
  <si>
    <t>2210</t>
  </si>
  <si>
    <t>2211</t>
  </si>
  <si>
    <t>2220</t>
  </si>
  <si>
    <t>2230</t>
  </si>
  <si>
    <t>2300</t>
  </si>
  <si>
    <t>2310</t>
  </si>
  <si>
    <t>2320</t>
  </si>
  <si>
    <t>2330</t>
  </si>
  <si>
    <t>2400</t>
  </si>
  <si>
    <t>2410</t>
  </si>
  <si>
    <t>2500</t>
  </si>
  <si>
    <t>2520</t>
  </si>
  <si>
    <t>2600</t>
  </si>
  <si>
    <t>2610</t>
  </si>
  <si>
    <t>2620</t>
  </si>
  <si>
    <t>2630</t>
  </si>
  <si>
    <t>2640</t>
  </si>
  <si>
    <t>2650</t>
  </si>
  <si>
    <t>2651</t>
  </si>
  <si>
    <t>2652</t>
  </si>
  <si>
    <t>3000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</si>
  <si>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</si>
  <si>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</si>
  <si>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                                                                                           пожертвования</t>
  </si>
  <si>
    <t>гранты</t>
  </si>
  <si>
    <t>прочие доходы, всего</t>
  </si>
  <si>
    <t>в том числе:                                                                                          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</si>
  <si>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</si>
  <si>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</si>
  <si>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</si>
  <si>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из них:            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</si>
  <si>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</si>
  <si>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</si>
  <si>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</si>
  <si>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</si>
  <si>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</si>
  <si>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</si>
  <si>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</si>
  <si>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</si>
  <si>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</si>
  <si>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</si>
  <si>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</si>
  <si>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</si>
  <si>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</si>
  <si>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</si>
  <si>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</si>
  <si>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</si>
  <si>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</si>
  <si>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</si>
  <si>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</si>
  <si>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</si>
  <si>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</si>
  <si>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</si>
  <si>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</si>
  <si>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</si>
  <si>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</si>
  <si>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3010</t>
  </si>
  <si>
    <t>3020</t>
  </si>
  <si>
    <t>3030</t>
  </si>
  <si>
    <t>4000</t>
  </si>
  <si>
    <t>4010</t>
  </si>
  <si>
    <t>возврат в бюджет средств субсидии</t>
  </si>
  <si>
    <t>Номер строки</t>
  </si>
  <si>
    <t>Коды строк</t>
  </si>
  <si>
    <t>Год начала закупки</t>
  </si>
  <si>
    <t>Сумма</t>
  </si>
  <si>
    <t>1.</t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</si>
  <si>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</si>
  <si>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</si>
  <si>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</si>
  <si>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</si>
  <si>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</si>
  <si>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</si>
  <si>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</si>
  <si>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</si>
  <si>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</si>
  <si>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</si>
  <si>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за счет субсидий, предоставляемых на финансовое обеспечение выполнения муниципального задания</t>
  </si>
  <si>
    <t>26410</t>
  </si>
  <si>
    <t>1.4.1.1.</t>
  </si>
  <si>
    <t>26411</t>
  </si>
  <si>
    <t>в соответствии с Федеральным законом от 5 апреля 2013 года № 44-ФЗ</t>
  </si>
  <si>
    <t>1.4.1.2.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</si>
  <si>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</si>
  <si>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</si>
  <si>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</si>
  <si>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</si>
  <si>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</si>
  <si>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</si>
  <si>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</si>
  <si>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</si>
  <si>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</si>
  <si>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26430</t>
  </si>
  <si>
    <t>1.4.4.</t>
  </si>
  <si>
    <t>за счет прочих источников финансового обеспечения</t>
  </si>
  <si>
    <t>26450</t>
  </si>
  <si>
    <t>1.4.4.1.</t>
  </si>
  <si>
    <t>26451</t>
  </si>
  <si>
    <t>1.4.4.2.</t>
  </si>
  <si>
    <t>в соответствии с Федеральным законом от 18 июля 2011 года № 223-ФЗ</t>
  </si>
  <si>
    <t>26452</t>
  </si>
  <si>
    <t xml:space="preserve">2. </t>
  </si>
  <si>
    <t>26500</t>
  </si>
  <si>
    <t>в том числе по году начала закупки:</t>
  </si>
  <si>
    <t>26510</t>
  </si>
  <si>
    <t>3.</t>
  </si>
  <si>
    <t>26600</t>
  </si>
  <si>
    <t>Итого по договорам, планируемым к заключению в соответствующем финансовом году в соответствии с Федеральным законом от 18 июля 2011 года № 223-ФЗ, по соответствующему году закупки</t>
  </si>
  <si>
    <t>26610</t>
  </si>
  <si>
    <t>(Руководитель муниципального учреждения)</t>
  </si>
  <si>
    <t>_________</t>
  </si>
  <si>
    <t>(подпись)</t>
  </si>
  <si>
    <t>(расшифровка подписи)</t>
  </si>
  <si>
    <t>(Гл. бухгалтер муниципального учреждения)</t>
  </si>
  <si>
    <t>Исполнитель</t>
  </si>
  <si>
    <t>____________</t>
  </si>
  <si>
    <t>(должность)</t>
  </si>
  <si>
    <t>(фамилия, инициалы)</t>
  </si>
  <si>
    <t>_____________</t>
  </si>
  <si>
    <t>(телефон)</t>
  </si>
  <si>
    <t>906 0701 0610145110 111</t>
  </si>
  <si>
    <t>- областной бюджет (педагоги)</t>
  </si>
  <si>
    <t>- областной бюджет (не педагоги)</t>
  </si>
  <si>
    <t>906 0701 0611125000 221</t>
  </si>
  <si>
    <t>- услуги связи</t>
  </si>
  <si>
    <t>906 0701 0611125000 223</t>
  </si>
  <si>
    <t>- коммунальные услуги</t>
  </si>
  <si>
    <t>906 0701 0611125000 225</t>
  </si>
  <si>
    <t>906 0701 0611125000 226</t>
  </si>
  <si>
    <t>- услуги по содержанию имущества</t>
  </si>
  <si>
    <t>- прочие услуги</t>
  </si>
  <si>
    <t>- приобретение материальных запасов</t>
  </si>
  <si>
    <t>- приобретение основных средств</t>
  </si>
  <si>
    <t xml:space="preserve">расходы на закупку товаров, работ, услуг, всего </t>
  </si>
  <si>
    <t xml:space="preserve">прочие поступления, всего </t>
  </si>
  <si>
    <t xml:space="preserve">Остаток средств на начало текущего финансового года </t>
  </si>
  <si>
    <t>Остаток средств на конец текущего финансового года</t>
  </si>
  <si>
    <t xml:space="preserve">Выплаты, уменьшающие доход, всего </t>
  </si>
  <si>
    <t xml:space="preserve">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</si>
  <si>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</si>
  <si>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</si>
  <si>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</si>
  <si>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УТВЕРЖДАЮ:</t>
  </si>
  <si>
    <t>Наименование муниципального учреждения</t>
  </si>
  <si>
    <t>по ОКЕИ</t>
  </si>
  <si>
    <t>Главный бухгалтер</t>
  </si>
  <si>
    <t>906 0701 0610145110 266</t>
  </si>
  <si>
    <t>906 0701 0611125000 266</t>
  </si>
  <si>
    <t>906 0701 0610245110 266</t>
  </si>
  <si>
    <t>Выплаты на закупку товаров, работ, услуг, всего: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</si>
  <si>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 (далее - Федеральный закон от 5 апреля 2013 года № 44-ФЗ) и Федерального закона от 18 июля 2011 года № 223-ФЗ "О закупках товаров, работ, услуг отдельными видами юридических лиц" (далее - Федеральный закон от 18 июля 2011 года №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</si>
  <si>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от 5 апреля 2013 года № 44-ФЗ и Федерального закона от 18 июля 2011 года № 223-ФЗ </t>
  </si>
  <si>
    <t xml:space="preserve">по контрактам (договорам), заключенным до начала текущего финансового года с учетом требований Федерального закона от 5 апреля 2013 года № 44-ФЗ и Федерального закона от 18 июля 2011 года № 223-ФЗ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</si>
  <si>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от 5 апреля 2013 года № 44-ФЗ и Федерального закона от 18 июля 2011 года № 223-ФЗ </t>
  </si>
  <si>
    <t xml:space="preserve">в соответствии с Федеральным законом от 18 июля 2011 года № 223-ФЗ </t>
  </si>
  <si>
    <t xml:space="preserve">Итого по контрактам, планируемым к заключению в соответствующем финансовом году в соответствии с Федеральным законом от 5 апреля 2013 года № 44-ФЗ, по соответствующему году закупки </t>
  </si>
  <si>
    <t xml:space="preserve">за счет субсидий, предоставляемых на осуществление капитальных вложений </t>
  </si>
  <si>
    <t xml:space="preserve">Раздел 2. Сведения по выплатам на закупки товаров, работ, услуг 
</t>
  </si>
  <si>
    <t>906 0701 0000000000 340</t>
  </si>
  <si>
    <t>- местный бюджет</t>
  </si>
  <si>
    <t xml:space="preserve"> </t>
  </si>
  <si>
    <t>906 0702 0620345320 221</t>
  </si>
  <si>
    <t>906 0702 0620345120 226</t>
  </si>
  <si>
    <t>906 0702 0620345120 310</t>
  </si>
  <si>
    <t>906 0702 0000000000 340</t>
  </si>
  <si>
    <t>906 0702 0621125000 221</t>
  </si>
  <si>
    <t>906 0702 0621125000 223</t>
  </si>
  <si>
    <t>906 0702 0621125000 225</t>
  </si>
  <si>
    <t>906 0702 0621125000 226</t>
  </si>
  <si>
    <t>906 0702 0621125000 340</t>
  </si>
  <si>
    <t>906 0702 0620145310 266</t>
  </si>
  <si>
    <t>906 0702 0620245310 266</t>
  </si>
  <si>
    <t>906 0702 0621125000 266</t>
  </si>
  <si>
    <t>2111</t>
  </si>
  <si>
    <t>906 0707 0631125000 340</t>
  </si>
  <si>
    <t>- областной бюджет ( не педагоги)</t>
  </si>
  <si>
    <t>-внебюджетные источники</t>
  </si>
  <si>
    <t>906 0701 0610145110 213</t>
  </si>
  <si>
    <t>906 0701 0610245110 213</t>
  </si>
  <si>
    <t>906 0702 0620145310 213</t>
  </si>
  <si>
    <t>906 0702 0620245310 213</t>
  </si>
  <si>
    <t>906 0702 0621125000 213</t>
  </si>
  <si>
    <t xml:space="preserve">Директор </t>
  </si>
  <si>
    <t>906 0702 0621125000 227</t>
  </si>
  <si>
    <t xml:space="preserve"> - услуги(страхование)</t>
  </si>
  <si>
    <t>906 0701 0610245110 111</t>
  </si>
  <si>
    <t>906 0702 0610145110 111</t>
  </si>
  <si>
    <t>906 0701 0621125000 111</t>
  </si>
  <si>
    <t>- областной бюджет (педагоги) классное руководство</t>
  </si>
  <si>
    <t>906 0701 0621125000 213</t>
  </si>
  <si>
    <t xml:space="preserve"> - приобретение материальных запасов (питание)</t>
  </si>
  <si>
    <t xml:space="preserve"> - приобретение материальных запасов (питание нач классов)</t>
  </si>
  <si>
    <t>906 0702 0621125000 310</t>
  </si>
  <si>
    <t>906 0702 0620345120 225</t>
  </si>
  <si>
    <t>- прочие услуги (антитер мероприятия)</t>
  </si>
  <si>
    <t>906 0702 0642825000 226</t>
  </si>
  <si>
    <t>906 0702 0000000000 310</t>
  </si>
  <si>
    <t>План</t>
  </si>
  <si>
    <t xml:space="preserve">финансово-хозяйственной деятельности </t>
  </si>
  <si>
    <t>Наименование органа, осуществляющего функции
и полномочия учредителя</t>
  </si>
  <si>
    <t>Управление образования Администрации Артинского городского округа</t>
  </si>
  <si>
    <t>Адрес фактического
местонахождения</t>
  </si>
  <si>
    <t>Дата</t>
  </si>
  <si>
    <t>по сводному реестру</t>
  </si>
  <si>
    <t>глава по БК</t>
  </si>
  <si>
    <t>ИНН</t>
  </si>
  <si>
    <t>КПП</t>
  </si>
  <si>
    <t>Заключение наблюдательного соета</t>
  </si>
  <si>
    <t xml:space="preserve">в том числе: оплата труда                                                                                                                                  </t>
  </si>
  <si>
    <t xml:space="preserve">№ ___ от </t>
  </si>
  <si>
    <t xml:space="preserve">906 0701 0611125000 340 </t>
  </si>
  <si>
    <t xml:space="preserve">906 0702 0620445400 340 </t>
  </si>
  <si>
    <t>906 0702 0620245310 111</t>
  </si>
  <si>
    <t>906 0702 0621125000111</t>
  </si>
  <si>
    <t>Муниципальное автономное общеобразовательное учреждение "Азигуловская средняя общеобразовательная школа"</t>
  </si>
  <si>
    <t>623368, Свердловская область, Артинский район, с.Азигулово, ул. 30 лет Победы,26</t>
  </si>
  <si>
    <t>906 0702 0620553030 111</t>
  </si>
  <si>
    <t>-федеральный бюджет</t>
  </si>
  <si>
    <t>906 0702 0620553030 266</t>
  </si>
  <si>
    <t>906 0702 0620553030 213</t>
  </si>
  <si>
    <t>_________Р.М.Валиев</t>
  </si>
  <si>
    <t xml:space="preserve"> .Директора МАОУ</t>
  </si>
  <si>
    <t>906 0701 7003020000 340</t>
  </si>
  <si>
    <t>906 0702 0621125000 295</t>
  </si>
  <si>
    <t>906 0707 0630145600 342</t>
  </si>
  <si>
    <t>-прочие расходы</t>
  </si>
  <si>
    <t>-услуги, работы для целей капитальных вложений</t>
  </si>
  <si>
    <t>906 0702 0000000000 292</t>
  </si>
  <si>
    <t>906 0702 0000000000 291</t>
  </si>
  <si>
    <t>906 0701 0611125000 290</t>
  </si>
  <si>
    <t xml:space="preserve">906 0702 06215L3040 340 </t>
  </si>
  <si>
    <t>прочие расходы</t>
  </si>
  <si>
    <t>увеличение стоимости соновных средств</t>
  </si>
  <si>
    <t>906 0701 0640425000 310</t>
  </si>
  <si>
    <t>906 0702 0620345200 340</t>
  </si>
  <si>
    <t>-услуги связи</t>
  </si>
  <si>
    <t>906 0701 0610345320 221</t>
  </si>
  <si>
    <t>906 0701 0610345320 225</t>
  </si>
  <si>
    <t>906 0701 0610345320 226</t>
  </si>
  <si>
    <t>906 0701 0610345320 310</t>
  </si>
  <si>
    <t>906 0701 0610345320 340</t>
  </si>
  <si>
    <t>906 0707 0000000000 340</t>
  </si>
  <si>
    <t>906 0707 0630145600 340</t>
  </si>
  <si>
    <t>906 0707 0630145600 111</t>
  </si>
  <si>
    <t>906 0707 0000000000 111</t>
  </si>
  <si>
    <t>906 0702 0621440600 111</t>
  </si>
  <si>
    <t>906 0701 0611440600 111</t>
  </si>
  <si>
    <t>-областной бюджет</t>
  </si>
  <si>
    <t>-местный бюджет</t>
  </si>
  <si>
    <t>906 0701 0611125000 310</t>
  </si>
  <si>
    <t>-услуги по содержанию имущества</t>
  </si>
  <si>
    <t>906 0702 0643740700 225</t>
  </si>
  <si>
    <t>906 0702 0643740700 310</t>
  </si>
  <si>
    <t>906 0702 0000000000 225</t>
  </si>
  <si>
    <t>906 0709 065ЕВ5179F 111</t>
  </si>
  <si>
    <t>906 0709 065ЕВ5179F 213</t>
  </si>
  <si>
    <t xml:space="preserve">федеральный </t>
  </si>
  <si>
    <t>на 2023 год и плановый период 2024 и 2025 годов</t>
  </si>
  <si>
    <t>на 2023г. текущий финансовый год</t>
  </si>
  <si>
    <t>на 2024 г. первый год планового периода</t>
  </si>
  <si>
    <t>на 2025 г. второй год планового периода</t>
  </si>
  <si>
    <t>906 0702 0621125000 290</t>
  </si>
  <si>
    <r>
      <t>на 20</t>
    </r>
    <r>
      <rPr>
        <b/>
        <sz val="12"/>
        <color indexed="8"/>
        <rFont val="Times New Roman"/>
        <family val="1"/>
        <charset val="204"/>
      </rPr>
      <t xml:space="preserve">23 </t>
    </r>
    <r>
      <rPr>
        <sz val="12"/>
        <color indexed="8"/>
        <rFont val="Times New Roman"/>
        <family val="1"/>
        <charset val="204"/>
      </rPr>
      <t>г. (текущий финансовый год)</t>
    </r>
  </si>
  <si>
    <r>
      <t>на 20</t>
    </r>
    <r>
      <rPr>
        <b/>
        <sz val="12"/>
        <color indexed="8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>г. (первый год планового периода)</t>
    </r>
  </si>
  <si>
    <r>
      <t>на 20</t>
    </r>
    <r>
      <rPr>
        <b/>
        <sz val="12"/>
        <color indexed="8"/>
        <rFont val="Times New Roman"/>
        <family val="1"/>
        <charset val="204"/>
      </rPr>
      <t>25</t>
    </r>
    <r>
      <rPr>
        <sz val="12"/>
        <color indexed="8"/>
        <rFont val="Times New Roman"/>
        <family val="1"/>
        <charset val="204"/>
      </rPr>
      <t>г. (второй год планового периода)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</si>
</sst>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00FF00"/>
      </patternFill>
    </fill>
    <fill>
      <patternFill patternType="solid">
        <f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9" fontId="7" fillId="2" borderId="25">
      <alignment horizontal="left" wrapText="1" shrinkToFit="1"/>
    </xf>
    <xf numFmtId="0" fontId="8" fillId="0" borderId="0">
      <alignment horizontal="center" wrapText="1"/>
    </xf>
    <xf numFmtId="0" fontId="9" fillId="0" borderId="25">
      <alignment horizontal="center" vertical="center" wrapText="1"/>
    </xf>
    <xf numFmtId="49" fontId="7" fillId="0" borderId="25">
      <alignment horizontal="left" shrinkToFit="1"/>
    </xf>
    <xf numFmtId="4" fontId="7" fillId="0" borderId="25">
      <alignment horizontal="right" vertical="top" shrinkToFit="1"/>
    </xf>
    <xf numFmtId="4" fontId="7" fillId="3" borderId="25">
      <alignment horizontal="right" vertical="top" shrinkToFit="1"/>
    </xf>
    <xf numFmtId="0" fontId="9" fillId="4" borderId="25">
      <alignment horizontal="left"/>
    </xf>
    <xf numFmtId="4" fontId="9" fillId="5" borderId="25">
      <alignment horizontal="right" vertical="top" shrinkToFit="1"/>
    </xf>
    <xf numFmtId="0" fontId="10" fillId="0" borderId="0"/>
    <xf numFmtId="0" fontId="5" fillId="0" borderId="0"/>
  </cellStyleXfs>
  <cellXfs count="25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2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9" fontId="12" fillId="7" borderId="1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14" fillId="0" borderId="0" xfId="0" applyFont="1" applyAlignment="1">
      <alignment wrapText="1"/>
    </xf>
    <xf numFmtId="0" fontId="0" fillId="6" borderId="0" xfId="0" applyFill="1"/>
    <xf numFmtId="14" fontId="14" fillId="0" borderId="0" xfId="0" applyNumberFormat="1" applyFont="1" applyAlignment="1">
      <alignment horizontal="justify"/>
    </xf>
    <xf numFmtId="49" fontId="11" fillId="0" borderId="2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wrapText="1"/>
    </xf>
    <xf numFmtId="49" fontId="15" fillId="6" borderId="1" xfId="0" applyNumberFormat="1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4" fontId="15" fillId="6" borderId="1" xfId="0" applyNumberFormat="1" applyFont="1" applyFill="1" applyBorder="1" applyAlignment="1">
      <alignment horizontal="center" wrapText="1"/>
    </xf>
    <xf numFmtId="49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4" fontId="15" fillId="8" borderId="1" xfId="0" applyNumberFormat="1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right" wrapText="1"/>
    </xf>
    <xf numFmtId="49" fontId="11" fillId="8" borderId="1" xfId="0" applyNumberFormat="1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49" fontId="12" fillId="8" borderId="1" xfId="0" applyNumberFormat="1" applyFont="1" applyFill="1" applyBorder="1" applyAlignment="1">
      <alignment horizontal="center" wrapText="1"/>
    </xf>
    <xf numFmtId="4" fontId="11" fillId="8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wrapText="1"/>
    </xf>
    <xf numFmtId="49" fontId="15" fillId="9" borderId="1" xfId="0" applyNumberFormat="1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49" fontId="16" fillId="9" borderId="1" xfId="0" applyNumberFormat="1" applyFont="1" applyFill="1" applyBorder="1" applyAlignment="1">
      <alignment horizontal="center" wrapText="1"/>
    </xf>
    <xf numFmtId="4" fontId="15" fillId="9" borderId="1" xfId="0" applyNumberFormat="1" applyFont="1" applyFill="1" applyBorder="1" applyAlignment="1">
      <alignment horizontal="center" wrapText="1"/>
    </xf>
    <xf numFmtId="0" fontId="17" fillId="9" borderId="1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center" wrapText="1"/>
    </xf>
    <xf numFmtId="4" fontId="11" fillId="0" borderId="5" xfId="0" applyNumberFormat="1" applyFont="1" applyBorder="1" applyAlignment="1">
      <alignment horizontal="center" wrapText="1"/>
    </xf>
    <xf numFmtId="49" fontId="13" fillId="0" borderId="6" xfId="0" applyNumberFormat="1" applyFont="1" applyBorder="1" applyAlignment="1">
      <alignment wrapText="1"/>
    </xf>
    <xf numFmtId="4" fontId="11" fillId="0" borderId="7" xfId="0" applyNumberFormat="1" applyFont="1" applyBorder="1" applyAlignment="1">
      <alignment horizontal="center" wrapText="1"/>
    </xf>
    <xf numFmtId="49" fontId="13" fillId="0" borderId="8" xfId="0" applyNumberFormat="1" applyFont="1" applyBorder="1" applyAlignment="1">
      <alignment wrapText="1"/>
    </xf>
    <xf numFmtId="4" fontId="11" fillId="0" borderId="9" xfId="0" applyNumberFormat="1" applyFont="1" applyBorder="1" applyAlignment="1">
      <alignment horizontal="center" wrapText="1"/>
    </xf>
    <xf numFmtId="49" fontId="11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49" fontId="12" fillId="6" borderId="2" xfId="0" applyNumberFormat="1" applyFont="1" applyFill="1" applyBorder="1" applyAlignment="1">
      <alignment horizontal="center" wrapText="1"/>
    </xf>
    <xf numFmtId="4" fontId="11" fillId="6" borderId="2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wrapText="1"/>
    </xf>
    <xf numFmtId="49" fontId="11" fillId="6" borderId="10" xfId="0" applyNumberFormat="1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49" fontId="12" fillId="6" borderId="10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17" fillId="6" borderId="2" xfId="0" applyFont="1" applyFill="1" applyBorder="1" applyAlignment="1">
      <alignment wrapText="1"/>
    </xf>
    <xf numFmtId="49" fontId="16" fillId="6" borderId="1" xfId="0" applyNumberFormat="1" applyFont="1" applyFill="1" applyBorder="1" applyAlignment="1">
      <alignment horizontal="center" wrapText="1"/>
    </xf>
    <xf numFmtId="49" fontId="15" fillId="6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top"/>
    </xf>
    <xf numFmtId="0" fontId="11" fillId="6" borderId="10" xfId="0" applyFont="1" applyFill="1" applyBorder="1" applyAlignment="1">
      <alignment wrapText="1"/>
    </xf>
    <xf numFmtId="49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 vertical="center"/>
    </xf>
    <xf numFmtId="4" fontId="11" fillId="6" borderId="10" xfId="0" applyNumberFormat="1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" fontId="11" fillId="6" borderId="4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/>
    </xf>
    <xf numFmtId="4" fontId="11" fillId="6" borderId="12" xfId="0" applyNumberFormat="1" applyFont="1" applyFill="1" applyBorder="1" applyAlignment="1">
      <alignment horizontal="center" vertical="center"/>
    </xf>
    <xf numFmtId="4" fontId="11" fillId="7" borderId="2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top"/>
    </xf>
    <xf numFmtId="0" fontId="15" fillId="6" borderId="10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3" xfId="0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top"/>
    </xf>
    <xf numFmtId="0" fontId="15" fillId="6" borderId="4" xfId="0" applyFont="1" applyFill="1" applyBorder="1" applyAlignment="1">
      <alignment wrapText="1"/>
    </xf>
    <xf numFmtId="0" fontId="15" fillId="6" borderId="15" xfId="0" applyFont="1" applyFill="1" applyBorder="1" applyAlignment="1">
      <alignment horizontal="center" vertical="top"/>
    </xf>
    <xf numFmtId="0" fontId="15" fillId="6" borderId="12" xfId="0" applyFont="1" applyFill="1" applyBorder="1" applyAlignment="1">
      <alignment wrapText="1"/>
    </xf>
    <xf numFmtId="0" fontId="15" fillId="6" borderId="11" xfId="0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 vertical="top"/>
    </xf>
    <xf numFmtId="4" fontId="11" fillId="0" borderId="17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/>
    </xf>
    <xf numFmtId="4" fontId="11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4" fontId="11" fillId="7" borderId="1" xfId="0" applyNumberFormat="1" applyFont="1" applyFill="1" applyBorder="1" applyAlignment="1">
      <alignment horizontal="center" wrapText="1"/>
    </xf>
    <xf numFmtId="4" fontId="11" fillId="7" borderId="7" xfId="0" applyNumberFormat="1" applyFont="1" applyFill="1" applyBorder="1" applyAlignment="1">
      <alignment horizontal="center" wrapText="1"/>
    </xf>
    <xf numFmtId="4" fontId="11" fillId="7" borderId="9" xfId="0" applyNumberFormat="1" applyFont="1" applyFill="1" applyBorder="1" applyAlignment="1">
      <alignment horizontal="center" wrapText="1"/>
    </xf>
    <xf numFmtId="4" fontId="11" fillId="7" borderId="3" xfId="0" applyNumberFormat="1" applyFont="1" applyFill="1" applyBorder="1" applyAlignment="1">
      <alignment horizontal="center" wrapText="1"/>
    </xf>
    <xf numFmtId="0" fontId="0" fillId="10" borderId="0" xfId="0" applyFill="1"/>
    <xf numFmtId="4" fontId="15" fillId="6" borderId="12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4" fontId="11" fillId="0" borderId="21" xfId="0" applyNumberFormat="1" applyFont="1" applyBorder="1" applyAlignment="1">
      <alignment horizontal="center" wrapText="1"/>
    </xf>
    <xf numFmtId="49" fontId="13" fillId="0" borderId="16" xfId="0" applyNumberFormat="1" applyFont="1" applyBorder="1" applyAlignment="1">
      <alignment wrapText="1"/>
    </xf>
    <xf numFmtId="4" fontId="15" fillId="6" borderId="13" xfId="0" applyNumberFormat="1" applyFont="1" applyFill="1" applyBorder="1" applyAlignment="1">
      <alignment horizontal="center" wrapText="1"/>
    </xf>
    <xf numFmtId="49" fontId="11" fillId="0" borderId="3" xfId="0" applyNumberFormat="1" applyFont="1" applyBorder="1" applyAlignment="1">
      <alignment wrapText="1"/>
    </xf>
    <xf numFmtId="49" fontId="17" fillId="6" borderId="11" xfId="0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7" fillId="6" borderId="11" xfId="0" applyFont="1" applyFill="1" applyBorder="1" applyAlignment="1">
      <alignment wrapText="1"/>
    </xf>
    <xf numFmtId="49" fontId="16" fillId="6" borderId="10" xfId="0" applyNumberFormat="1" applyFont="1" applyFill="1" applyBorder="1" applyAlignment="1">
      <alignment horizontal="center" wrapText="1"/>
    </xf>
    <xf numFmtId="0" fontId="11" fillId="0" borderId="3" xfId="0" applyFont="1" applyBorder="1"/>
    <xf numFmtId="49" fontId="12" fillId="0" borderId="3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5" fillId="6" borderId="11" xfId="0" applyFont="1" applyFill="1" applyBorder="1" applyAlignment="1">
      <alignment wrapText="1"/>
    </xf>
    <xf numFmtId="49" fontId="15" fillId="6" borderId="10" xfId="0" applyNumberFormat="1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0" fillId="7" borderId="0" xfId="0" applyFill="1"/>
    <xf numFmtId="49" fontId="11" fillId="7" borderId="1" xfId="0" applyNumberFormat="1" applyFont="1" applyFill="1" applyBorder="1" applyAlignment="1">
      <alignment wrapText="1"/>
    </xf>
    <xf numFmtId="4" fontId="0" fillId="7" borderId="0" xfId="0" applyNumberFormat="1" applyFill="1"/>
    <xf numFmtId="0" fontId="11" fillId="10" borderId="12" xfId="0" applyFont="1" applyFill="1" applyBorder="1"/>
    <xf numFmtId="49" fontId="11" fillId="10" borderId="12" xfId="0" applyNumberFormat="1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49" fontId="12" fillId="10" borderId="12" xfId="0" applyNumberFormat="1" applyFont="1" applyFill="1" applyBorder="1" applyAlignment="1">
      <alignment horizontal="center"/>
    </xf>
    <xf numFmtId="4" fontId="11" fillId="10" borderId="12" xfId="0" applyNumberFormat="1" applyFont="1" applyFill="1" applyBorder="1" applyAlignment="1">
      <alignment horizontal="center"/>
    </xf>
    <xf numFmtId="0" fontId="0" fillId="0" borderId="0" xfId="0" applyAlignment="1"/>
    <xf numFmtId="0" fontId="17" fillId="0" borderId="0" xfId="0" applyFont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4" fontId="15" fillId="7" borderId="10" xfId="0" applyNumberFormat="1" applyFont="1" applyFill="1" applyBorder="1" applyAlignment="1">
      <alignment horizontal="center" wrapText="1"/>
    </xf>
    <xf numFmtId="4" fontId="15" fillId="7" borderId="13" xfId="0" applyNumberFormat="1" applyFont="1" applyFill="1" applyBorder="1" applyAlignment="1">
      <alignment horizontal="center" wrapText="1"/>
    </xf>
    <xf numFmtId="0" fontId="17" fillId="7" borderId="11" xfId="0" applyFont="1" applyFill="1" applyBorder="1" applyAlignment="1">
      <alignment wrapText="1"/>
    </xf>
    <xf numFmtId="49" fontId="15" fillId="7" borderId="10" xfId="0" applyNumberFormat="1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49" fontId="16" fillId="7" borderId="10" xfId="0" applyNumberFormat="1" applyFont="1" applyFill="1" applyBorder="1" applyAlignment="1">
      <alignment horizontal="center" wrapText="1"/>
    </xf>
    <xf numFmtId="49" fontId="11" fillId="11" borderId="1" xfId="0" applyNumberFormat="1" applyFont="1" applyFill="1" applyBorder="1" applyAlignment="1">
      <alignment wrapText="1"/>
    </xf>
    <xf numFmtId="49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49" fontId="12" fillId="11" borderId="1" xfId="0" applyNumberFormat="1" applyFont="1" applyFill="1" applyBorder="1" applyAlignment="1">
      <alignment horizontal="center"/>
    </xf>
    <xf numFmtId="4" fontId="11" fillId="11" borderId="1" xfId="0" applyNumberFormat="1" applyFont="1" applyFill="1" applyBorder="1" applyAlignment="1">
      <alignment horizontal="center"/>
    </xf>
    <xf numFmtId="0" fontId="0" fillId="11" borderId="0" xfId="0" applyFill="1"/>
    <xf numFmtId="4" fontId="0" fillId="11" borderId="0" xfId="0" applyNumberFormat="1" applyFill="1"/>
    <xf numFmtId="49" fontId="11" fillId="12" borderId="1" xfId="0" applyNumberFormat="1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49" fontId="12" fillId="12" borderId="1" xfId="0" applyNumberFormat="1" applyFont="1" applyFill="1" applyBorder="1" applyAlignment="1">
      <alignment horizontal="center"/>
    </xf>
    <xf numFmtId="4" fontId="11" fillId="12" borderId="1" xfId="0" applyNumberFormat="1" applyFont="1" applyFill="1" applyBorder="1" applyAlignment="1">
      <alignment horizontal="center"/>
    </xf>
    <xf numFmtId="0" fontId="0" fillId="12" borderId="0" xfId="0" applyFill="1"/>
    <xf numFmtId="0" fontId="11" fillId="11" borderId="3" xfId="0" applyFont="1" applyFill="1" applyBorder="1"/>
    <xf numFmtId="49" fontId="11" fillId="11" borderId="3" xfId="0" applyNumberFormat="1" applyFont="1" applyFill="1" applyBorder="1" applyAlignment="1">
      <alignment horizontal="center"/>
    </xf>
    <xf numFmtId="0" fontId="11" fillId="11" borderId="3" xfId="0" applyFont="1" applyFill="1" applyBorder="1" applyAlignment="1">
      <alignment horizontal="center"/>
    </xf>
    <xf numFmtId="49" fontId="4" fillId="11" borderId="3" xfId="0" applyNumberFormat="1" applyFont="1" applyFill="1" applyBorder="1" applyAlignment="1">
      <alignment horizontal="center" shrinkToFit="1"/>
    </xf>
    <xf numFmtId="4" fontId="3" fillId="11" borderId="3" xfId="0" applyNumberFormat="1" applyFont="1" applyFill="1" applyBorder="1" applyAlignment="1">
      <alignment horizontal="center"/>
    </xf>
    <xf numFmtId="4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/>
    <xf numFmtId="49" fontId="4" fillId="11" borderId="1" xfId="0" applyNumberFormat="1" applyFont="1" applyFill="1" applyBorder="1" applyAlignment="1">
      <alignment horizontal="center" shrinkToFit="1"/>
    </xf>
    <xf numFmtId="4" fontId="3" fillId="11" borderId="1" xfId="0" applyNumberFormat="1" applyFont="1" applyFill="1" applyBorder="1" applyAlignment="1">
      <alignment horizontal="center"/>
    </xf>
    <xf numFmtId="0" fontId="11" fillId="7" borderId="1" xfId="0" applyFont="1" applyFill="1" applyBorder="1"/>
    <xf numFmtId="49" fontId="12" fillId="7" borderId="1" xfId="0" applyNumberFormat="1" applyFont="1" applyFill="1" applyBorder="1" applyAlignment="1">
      <alignment horizontal="center" shrinkToFit="1"/>
    </xf>
    <xf numFmtId="4" fontId="6" fillId="0" borderId="0" xfId="0" applyNumberFormat="1" applyFont="1"/>
    <xf numFmtId="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3" fillId="7" borderId="22" xfId="0" applyNumberFormat="1" applyFont="1" applyFill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" fontId="3" fillId="7" borderId="3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7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10" borderId="12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9" fontId="11" fillId="7" borderId="1" xfId="0" applyNumberFormat="1" applyFont="1" applyFill="1" applyBorder="1"/>
    <xf numFmtId="4" fontId="11" fillId="0" borderId="26" xfId="0" applyNumberFormat="1" applyFont="1" applyBorder="1" applyAlignment="1">
      <alignment horizontal="center" wrapText="1"/>
    </xf>
    <xf numFmtId="4" fontId="3" fillId="7" borderId="2" xfId="0" applyNumberFormat="1" applyFont="1" applyFill="1" applyBorder="1" applyAlignment="1">
      <alignment horizontal="center" wrapText="1"/>
    </xf>
    <xf numFmtId="4" fontId="3" fillId="7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/>
    <xf numFmtId="0" fontId="0" fillId="0" borderId="0" xfId="0" applyAlignment="1"/>
    <xf numFmtId="0" fontId="12" fillId="0" borderId="0" xfId="0" applyFont="1" applyAlignment="1"/>
  </cellXfs>
  <cellStyles count="11">
    <cellStyle name="st20" xfId="1"/>
    <cellStyle name="xl22" xfId="2"/>
    <cellStyle name="xl25" xfId="3"/>
    <cellStyle name="xl28" xfId="4"/>
    <cellStyle name="xl29" xfId="5"/>
    <cellStyle name="xl32" xfId="6"/>
    <cellStyle name="xl33" xfId="7"/>
    <cellStyle name="xl34" xfId="8"/>
    <cellStyle name="Обычный" xfId="0" builtinId="0"/>
    <cellStyle name="Обычный 2" xfId="9"/>
    <cellStyle name="Обычный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51"/>
  <sheetViews>
    <sheetView tabSelected="1" topLeftCell="A76" zoomScale="80" zoomScaleNormal="80" workbookViewId="0">
      <selection activeCell="E105" sqref="E105"/>
    </sheetView>
  </sheetViews>
  <sheetFormatPr defaultRowHeight="15" x14ac:dyDescent="0.25"/>
  <cols>
    <col min="1" max="1" width="62.28515625" customWidth="1"/>
    <col min="2" max="2" width="11.42578125" customWidth="1"/>
    <col min="3" max="3" width="16.28515625" customWidth="1"/>
    <col min="4" max="4" width="24.42578125" customWidth="1"/>
    <col min="5" max="5" width="18.7109375" customWidth="1"/>
    <col min="6" max="6" width="17.28515625" customWidth="1"/>
    <col min="7" max="7" width="16.85546875" customWidth="1"/>
    <col min="8" max="8" width="13.28515625" hidden="1" customWidth="1"/>
    <col min="9" max="9" width="13.140625" hidden="1" customWidth="1"/>
    <col min="10" max="11" width="13.28515625" hidden="1" customWidth="1"/>
    <col min="12" max="12" width="12.140625" hidden="1" customWidth="1"/>
    <col min="13" max="13" width="13.140625" hidden="1" customWidth="1"/>
    <col min="14" max="14" width="13.5703125" bestFit="1" customWidth="1"/>
    <col min="15" max="15" width="9.85546875" bestFit="1" customWidth="1"/>
  </cols>
  <sheetData>
    <row r="1" spans="1:14" ht="24.75" customHeight="1" x14ac:dyDescent="0.25">
      <c r="A1" s="224" t="s">
        <v>0</v>
      </c>
      <c r="B1" s="224"/>
      <c r="C1" s="224"/>
      <c r="D1" s="224"/>
      <c r="E1" s="224"/>
      <c r="F1" s="224"/>
      <c r="G1" s="224"/>
    </row>
    <row r="2" spans="1:14" ht="100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200" t="s">
        <v>303</v>
      </c>
      <c r="F2" s="200" t="s">
        <v>304</v>
      </c>
      <c r="G2" s="200" t="s">
        <v>305</v>
      </c>
    </row>
    <row r="3" spans="1:14" ht="15.7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14" ht="15.75" x14ac:dyDescent="0.25">
      <c r="A4" s="7" t="s">
        <v>180</v>
      </c>
      <c r="B4" s="8" t="s">
        <v>5</v>
      </c>
      <c r="C4" s="9" t="s">
        <v>16</v>
      </c>
      <c r="D4" s="8" t="s">
        <v>16</v>
      </c>
      <c r="E4" s="22">
        <v>183634.18</v>
      </c>
      <c r="F4" s="22">
        <v>0</v>
      </c>
      <c r="G4" s="22">
        <v>0</v>
      </c>
    </row>
    <row r="5" spans="1:14" ht="15.75" x14ac:dyDescent="0.25">
      <c r="A5" s="7" t="s">
        <v>181</v>
      </c>
      <c r="B5" s="8" t="s">
        <v>6</v>
      </c>
      <c r="C5" s="9" t="s">
        <v>16</v>
      </c>
      <c r="D5" s="8" t="s">
        <v>16</v>
      </c>
      <c r="E5" s="22"/>
      <c r="F5" s="22">
        <v>0</v>
      </c>
      <c r="G5" s="22">
        <v>0</v>
      </c>
    </row>
    <row r="6" spans="1:14" ht="15.75" x14ac:dyDescent="0.25">
      <c r="A6" s="60" t="s">
        <v>17</v>
      </c>
      <c r="B6" s="61" t="s">
        <v>7</v>
      </c>
      <c r="C6" s="62"/>
      <c r="D6" s="63"/>
      <c r="E6" s="64">
        <f>E12+E17+E22+E25+E27</f>
        <v>59069615</v>
      </c>
      <c r="F6" s="64">
        <f>F12+F17+F22+F25+F27</f>
        <v>61463476</v>
      </c>
      <c r="G6" s="64">
        <f>G12+G17+G22+G25+G27</f>
        <v>62195864</v>
      </c>
      <c r="N6" s="94"/>
    </row>
    <row r="7" spans="1:14" ht="15.75" x14ac:dyDescent="0.25">
      <c r="A7" s="7" t="s">
        <v>18</v>
      </c>
      <c r="B7" s="8" t="s">
        <v>8</v>
      </c>
      <c r="C7" s="9">
        <v>120</v>
      </c>
      <c r="D7" s="23"/>
      <c r="E7" s="22"/>
      <c r="F7" s="22"/>
      <c r="G7" s="22"/>
    </row>
    <row r="8" spans="1:14" ht="15.75" x14ac:dyDescent="0.25">
      <c r="A8" s="7" t="s">
        <v>19</v>
      </c>
      <c r="B8" s="8"/>
      <c r="C8" s="9"/>
      <c r="D8" s="23"/>
      <c r="E8" s="22"/>
      <c r="F8" s="22"/>
      <c r="G8" s="22"/>
    </row>
    <row r="9" spans="1:14" ht="15.75" x14ac:dyDescent="0.25">
      <c r="A9" s="7" t="s">
        <v>18</v>
      </c>
      <c r="B9" s="8" t="s">
        <v>9</v>
      </c>
      <c r="C9" s="9"/>
      <c r="D9" s="23"/>
      <c r="E9" s="22"/>
      <c r="F9" s="22"/>
      <c r="G9" s="22"/>
    </row>
    <row r="10" spans="1:14" ht="15.75" x14ac:dyDescent="0.25">
      <c r="A10" s="7" t="s">
        <v>20</v>
      </c>
      <c r="B10" s="8"/>
      <c r="C10" s="9"/>
      <c r="D10" s="23"/>
      <c r="E10" s="22"/>
      <c r="F10" s="22"/>
      <c r="G10" s="22"/>
    </row>
    <row r="11" spans="1:14" ht="15.75" x14ac:dyDescent="0.25">
      <c r="A11" s="7" t="s">
        <v>21</v>
      </c>
      <c r="B11" s="8" t="s">
        <v>10</v>
      </c>
      <c r="C11" s="9"/>
      <c r="D11" s="23"/>
      <c r="E11" s="22"/>
      <c r="F11" s="22"/>
      <c r="G11" s="22"/>
    </row>
    <row r="12" spans="1:14" ht="31.5" x14ac:dyDescent="0.25">
      <c r="A12" s="55" t="s">
        <v>22</v>
      </c>
      <c r="B12" s="52" t="s">
        <v>11</v>
      </c>
      <c r="C12" s="53">
        <v>130</v>
      </c>
      <c r="D12" s="52"/>
      <c r="E12" s="54">
        <f>E14+E16</f>
        <v>57064679</v>
      </c>
      <c r="F12" s="54">
        <f>F14+F16</f>
        <v>60142621</v>
      </c>
      <c r="G12" s="54">
        <f>G14+G16</f>
        <v>60822175</v>
      </c>
    </row>
    <row r="13" spans="1:14" ht="61.5" customHeight="1" x14ac:dyDescent="0.25">
      <c r="A13" s="7" t="s">
        <v>23</v>
      </c>
      <c r="B13" s="8" t="s">
        <v>12</v>
      </c>
      <c r="C13" s="9">
        <v>130</v>
      </c>
      <c r="D13" s="23"/>
      <c r="E13" s="22">
        <v>0</v>
      </c>
      <c r="F13" s="22"/>
      <c r="G13" s="22"/>
    </row>
    <row r="14" spans="1:14" ht="31.5" x14ac:dyDescent="0.25">
      <c r="A14" s="7" t="s">
        <v>24</v>
      </c>
      <c r="B14" s="8" t="s">
        <v>13</v>
      </c>
      <c r="C14" s="9">
        <v>130</v>
      </c>
      <c r="D14" s="23"/>
      <c r="E14" s="22">
        <v>55764679</v>
      </c>
      <c r="F14" s="22">
        <v>58842621</v>
      </c>
      <c r="G14" s="22">
        <v>59522175</v>
      </c>
    </row>
    <row r="15" spans="1:14" ht="31.5" x14ac:dyDescent="0.25">
      <c r="A15" s="7" t="s">
        <v>25</v>
      </c>
      <c r="B15" s="8" t="s">
        <v>14</v>
      </c>
      <c r="C15" s="9">
        <v>130</v>
      </c>
      <c r="D15" s="23"/>
      <c r="E15" s="22"/>
      <c r="F15" s="22"/>
      <c r="G15" s="22"/>
    </row>
    <row r="16" spans="1:14" ht="15.75" x14ac:dyDescent="0.25">
      <c r="A16" s="7" t="s">
        <v>26</v>
      </c>
      <c r="B16" s="8" t="s">
        <v>15</v>
      </c>
      <c r="C16" s="9">
        <v>130</v>
      </c>
      <c r="D16" s="23"/>
      <c r="E16" s="22">
        <v>1300000</v>
      </c>
      <c r="F16" s="22">
        <v>1300000</v>
      </c>
      <c r="G16" s="22">
        <v>1300000</v>
      </c>
    </row>
    <row r="17" spans="1:15" ht="31.5" x14ac:dyDescent="0.25">
      <c r="A17" s="55" t="s">
        <v>66</v>
      </c>
      <c r="B17" s="56" t="s">
        <v>27</v>
      </c>
      <c r="C17" s="57"/>
      <c r="D17" s="58"/>
      <c r="E17" s="59">
        <f>E19+E20+E21</f>
        <v>0</v>
      </c>
      <c r="F17" s="59">
        <f>F19+F20+F21</f>
        <v>0</v>
      </c>
      <c r="G17" s="59">
        <f>G19+G20+G21</f>
        <v>0</v>
      </c>
    </row>
    <row r="18" spans="1:15" ht="15.75" x14ac:dyDescent="0.25">
      <c r="A18" s="7" t="s">
        <v>18</v>
      </c>
      <c r="B18" s="8"/>
      <c r="C18" s="9"/>
      <c r="D18" s="23"/>
      <c r="E18" s="22"/>
      <c r="F18" s="22"/>
      <c r="G18" s="22"/>
    </row>
    <row r="19" spans="1:15" ht="15.75" x14ac:dyDescent="0.25">
      <c r="A19" s="7" t="s">
        <v>67</v>
      </c>
      <c r="B19" s="8" t="s">
        <v>28</v>
      </c>
      <c r="C19" s="9">
        <v>150</v>
      </c>
      <c r="D19" s="23"/>
      <c r="E19" s="22"/>
      <c r="F19" s="22"/>
      <c r="G19" s="22"/>
    </row>
    <row r="20" spans="1:15" ht="31.5" x14ac:dyDescent="0.25">
      <c r="A20" s="7" t="s">
        <v>68</v>
      </c>
      <c r="B20" s="8" t="s">
        <v>29</v>
      </c>
      <c r="C20" s="9">
        <v>150</v>
      </c>
      <c r="D20" s="23"/>
      <c r="E20" s="22"/>
      <c r="F20" s="22"/>
      <c r="G20" s="22"/>
    </row>
    <row r="21" spans="1:15" ht="15.75" x14ac:dyDescent="0.25">
      <c r="A21" s="7" t="s">
        <v>69</v>
      </c>
      <c r="B21" s="8" t="s">
        <v>30</v>
      </c>
      <c r="C21" s="9"/>
      <c r="D21" s="23"/>
      <c r="E21" s="22"/>
      <c r="F21" s="22"/>
      <c r="G21" s="22"/>
    </row>
    <row r="22" spans="1:15" ht="15.75" x14ac:dyDescent="0.25">
      <c r="A22" s="55" t="s">
        <v>70</v>
      </c>
      <c r="B22" s="56" t="s">
        <v>31</v>
      </c>
      <c r="C22" s="57">
        <v>180</v>
      </c>
      <c r="D22" s="58"/>
      <c r="E22" s="54">
        <f>E23+E24</f>
        <v>2004936</v>
      </c>
      <c r="F22" s="54">
        <f>F23+F24</f>
        <v>1320855</v>
      </c>
      <c r="G22" s="54">
        <f>G23+G24</f>
        <v>1373689</v>
      </c>
    </row>
    <row r="23" spans="1:15" ht="31.5" x14ac:dyDescent="0.25">
      <c r="A23" s="7" t="s">
        <v>71</v>
      </c>
      <c r="B23" s="8" t="s">
        <v>32</v>
      </c>
      <c r="C23" s="9">
        <v>150</v>
      </c>
      <c r="D23" s="23"/>
      <c r="E23" s="22">
        <v>2004936</v>
      </c>
      <c r="F23" s="22">
        <v>1320855</v>
      </c>
      <c r="G23" s="22">
        <v>1373689</v>
      </c>
    </row>
    <row r="24" spans="1:15" ht="15.75" x14ac:dyDescent="0.25">
      <c r="A24" s="7" t="s">
        <v>72</v>
      </c>
      <c r="B24" s="8" t="s">
        <v>33</v>
      </c>
      <c r="C24" s="9">
        <v>150</v>
      </c>
      <c r="D24" s="23"/>
      <c r="E24" s="22"/>
      <c r="F24" s="22"/>
      <c r="G24" s="22"/>
    </row>
    <row r="25" spans="1:15" ht="15.75" x14ac:dyDescent="0.25">
      <c r="A25" s="55" t="s">
        <v>73</v>
      </c>
      <c r="B25" s="56" t="s">
        <v>34</v>
      </c>
      <c r="C25" s="57"/>
      <c r="D25" s="58"/>
      <c r="E25" s="59">
        <v>0</v>
      </c>
      <c r="F25" s="59">
        <v>0</v>
      </c>
      <c r="G25" s="59">
        <v>0</v>
      </c>
    </row>
    <row r="26" spans="1:15" ht="15.75" x14ac:dyDescent="0.25">
      <c r="A26" s="7" t="s">
        <v>18</v>
      </c>
      <c r="B26" s="8"/>
      <c r="C26" s="9"/>
      <c r="D26" s="23"/>
      <c r="E26" s="22"/>
      <c r="F26" s="22"/>
      <c r="G26" s="22"/>
    </row>
    <row r="27" spans="1:15" ht="15.75" x14ac:dyDescent="0.25">
      <c r="A27" s="55" t="s">
        <v>179</v>
      </c>
      <c r="B27" s="56" t="s">
        <v>35</v>
      </c>
      <c r="C27" s="57" t="s">
        <v>16</v>
      </c>
      <c r="D27" s="58"/>
      <c r="E27" s="59">
        <f>E28</f>
        <v>0</v>
      </c>
      <c r="F27" s="59">
        <v>0</v>
      </c>
      <c r="G27" s="59">
        <v>0</v>
      </c>
    </row>
    <row r="28" spans="1:15" ht="45" x14ac:dyDescent="0.25">
      <c r="A28" s="10" t="s">
        <v>75</v>
      </c>
      <c r="B28" s="8" t="s">
        <v>36</v>
      </c>
      <c r="C28" s="9">
        <v>510</v>
      </c>
      <c r="D28" s="23"/>
      <c r="E28" s="22"/>
      <c r="F28" s="22"/>
      <c r="G28" s="22"/>
    </row>
    <row r="29" spans="1:15" ht="15.75" x14ac:dyDescent="0.25">
      <c r="A29" s="65" t="s">
        <v>76</v>
      </c>
      <c r="B29" s="61" t="s">
        <v>37</v>
      </c>
      <c r="C29" s="62" t="s">
        <v>16</v>
      </c>
      <c r="D29" s="63"/>
      <c r="E29" s="64">
        <f>SUM(E32,E45,E55,E81)</f>
        <v>59253249.180000007</v>
      </c>
      <c r="F29" s="64">
        <f>SUM(F32,F45,F55,F81)</f>
        <v>61463476</v>
      </c>
      <c r="G29" s="64">
        <f>SUM(G32,G45,G55,G81)</f>
        <v>62195864</v>
      </c>
      <c r="N29" s="94"/>
      <c r="O29" s="94"/>
    </row>
    <row r="30" spans="1:15" ht="15.75" x14ac:dyDescent="0.25">
      <c r="A30" s="10" t="s">
        <v>18</v>
      </c>
      <c r="B30" s="8" t="s">
        <v>38</v>
      </c>
      <c r="C30" s="9" t="s">
        <v>16</v>
      </c>
      <c r="D30" s="23"/>
      <c r="E30" s="22"/>
      <c r="F30" s="22"/>
      <c r="G30" s="22"/>
      <c r="N30" s="94"/>
      <c r="O30" s="94"/>
    </row>
    <row r="31" spans="1:15" ht="16.5" thickBot="1" x14ac:dyDescent="0.3">
      <c r="A31" s="86" t="s">
        <v>77</v>
      </c>
      <c r="B31" s="76"/>
      <c r="C31" s="77"/>
      <c r="D31" s="78"/>
      <c r="E31" s="79">
        <f>E32+E45</f>
        <v>37314322.820000008</v>
      </c>
      <c r="F31" s="79">
        <v>38730004</v>
      </c>
      <c r="G31" s="79">
        <v>40324863.439999998</v>
      </c>
      <c r="O31" s="94"/>
    </row>
    <row r="32" spans="1:15" ht="16.5" thickBot="1" x14ac:dyDescent="0.3">
      <c r="A32" s="170" t="s">
        <v>253</v>
      </c>
      <c r="B32" s="171" t="s">
        <v>39</v>
      </c>
      <c r="C32" s="172">
        <v>111</v>
      </c>
      <c r="D32" s="173"/>
      <c r="E32" s="168">
        <f>SUM(E33:E44)</f>
        <v>37134678.980000004</v>
      </c>
      <c r="F32" s="168">
        <f>SUM(F33:F44)</f>
        <v>38730004.399999999</v>
      </c>
      <c r="G32" s="169">
        <f>SUM(G33:G44)</f>
        <v>40324863.439999998</v>
      </c>
      <c r="N32" s="94"/>
      <c r="O32" s="94"/>
    </row>
    <row r="33" spans="1:14" ht="15.75" x14ac:dyDescent="0.25">
      <c r="A33" s="143" t="s">
        <v>166</v>
      </c>
      <c r="B33" s="43"/>
      <c r="C33" s="141"/>
      <c r="D33" s="68" t="s">
        <v>165</v>
      </c>
      <c r="E33" s="207">
        <v>3870000</v>
      </c>
      <c r="F33" s="222">
        <v>4039573.73</v>
      </c>
      <c r="G33" s="135">
        <v>4201156.68</v>
      </c>
      <c r="H33" s="70">
        <v>914349</v>
      </c>
      <c r="I33" s="71">
        <v>969210</v>
      </c>
      <c r="J33" s="94">
        <f>F33+F57</f>
        <v>5259525</v>
      </c>
      <c r="K33" s="94">
        <f>G33+G57</f>
        <v>5469906</v>
      </c>
      <c r="L33" s="94">
        <f>H33-J33</f>
        <v>-4345176</v>
      </c>
      <c r="M33" s="94">
        <f>I33-K33</f>
        <v>-4500696</v>
      </c>
      <c r="N33" s="94"/>
    </row>
    <row r="34" spans="1:14" ht="15.75" x14ac:dyDescent="0.25">
      <c r="A34" s="72" t="s">
        <v>167</v>
      </c>
      <c r="B34" s="8"/>
      <c r="C34" s="139"/>
      <c r="D34" s="23" t="s">
        <v>230</v>
      </c>
      <c r="E34" s="215">
        <v>1450000</v>
      </c>
      <c r="F34" s="223">
        <v>1531354.84</v>
      </c>
      <c r="G34" s="134">
        <v>1592609.83</v>
      </c>
      <c r="H34" s="22">
        <v>236942</v>
      </c>
      <c r="I34" s="73">
        <v>251868</v>
      </c>
      <c r="J34" s="94">
        <f>F34+F58</f>
        <v>1993824</v>
      </c>
      <c r="K34" s="94">
        <f>G34+G58</f>
        <v>2073578</v>
      </c>
      <c r="L34" s="94">
        <f>H34-J34</f>
        <v>-1756882</v>
      </c>
      <c r="M34" s="94">
        <f>I34-K34</f>
        <v>-1821710</v>
      </c>
      <c r="N34" s="94"/>
    </row>
    <row r="35" spans="1:14" ht="15.75" x14ac:dyDescent="0.25">
      <c r="A35" s="74" t="s">
        <v>204</v>
      </c>
      <c r="B35" s="42"/>
      <c r="C35" s="140"/>
      <c r="D35" s="23" t="s">
        <v>232</v>
      </c>
      <c r="E35" s="208">
        <v>2580000</v>
      </c>
      <c r="F35" s="222">
        <v>2710511</v>
      </c>
      <c r="G35" s="135">
        <v>2873142</v>
      </c>
      <c r="H35" s="67"/>
      <c r="I35" s="75"/>
      <c r="J35" s="94"/>
      <c r="K35" s="94"/>
      <c r="L35" s="94"/>
      <c r="M35" s="94"/>
      <c r="N35" s="94"/>
    </row>
    <row r="36" spans="1:14" ht="15.75" x14ac:dyDescent="0.25">
      <c r="A36" s="24" t="s">
        <v>166</v>
      </c>
      <c r="B36" s="8"/>
      <c r="C36" s="139"/>
      <c r="D36" s="68" t="s">
        <v>231</v>
      </c>
      <c r="E36" s="216">
        <v>18050960.039999999</v>
      </c>
      <c r="F36" s="223">
        <v>18853216.59</v>
      </c>
      <c r="G36" s="133">
        <v>19607344.850000001</v>
      </c>
      <c r="H36" s="22">
        <v>8836282</v>
      </c>
      <c r="I36" s="22">
        <v>9366459</v>
      </c>
      <c r="J36" s="94">
        <f>F59+F36</f>
        <v>24546888</v>
      </c>
      <c r="K36" s="94">
        <f>G59+G36</f>
        <v>25528763</v>
      </c>
      <c r="L36" s="94">
        <f>H36-J36</f>
        <v>-15710606</v>
      </c>
      <c r="M36" s="94">
        <f>I36-K36</f>
        <v>-16162304</v>
      </c>
    </row>
    <row r="37" spans="1:14" ht="15.75" x14ac:dyDescent="0.25">
      <c r="A37" s="24" t="s">
        <v>233</v>
      </c>
      <c r="B37" s="8"/>
      <c r="C37" s="139"/>
      <c r="D37" s="23" t="s">
        <v>261</v>
      </c>
      <c r="E37" s="216">
        <v>0</v>
      </c>
      <c r="F37" s="223"/>
      <c r="G37" s="133"/>
      <c r="H37" s="22"/>
      <c r="I37" s="22"/>
      <c r="J37" s="94"/>
      <c r="K37" s="94"/>
      <c r="L37" s="94"/>
      <c r="M37" s="94"/>
    </row>
    <row r="38" spans="1:14" ht="15.75" x14ac:dyDescent="0.25">
      <c r="A38" s="24" t="s">
        <v>220</v>
      </c>
      <c r="B38" s="8"/>
      <c r="C38" s="139"/>
      <c r="D38" s="23" t="s">
        <v>257</v>
      </c>
      <c r="E38" s="216">
        <v>3383718.94</v>
      </c>
      <c r="F38" s="223">
        <v>3324893.24</v>
      </c>
      <c r="G38" s="133">
        <v>3697450.08</v>
      </c>
      <c r="H38" s="22">
        <v>1823869</v>
      </c>
      <c r="I38" s="22">
        <v>1933301</v>
      </c>
      <c r="J38" s="94">
        <f>F61+F38</f>
        <v>4629011</v>
      </c>
      <c r="K38" s="94">
        <f>G61+G38</f>
        <v>4814080</v>
      </c>
      <c r="L38" s="94">
        <f>H38-J38</f>
        <v>-2805142</v>
      </c>
      <c r="M38" s="94">
        <f>I38-K38</f>
        <v>-2880779</v>
      </c>
    </row>
    <row r="39" spans="1:14" ht="15.75" x14ac:dyDescent="0.25">
      <c r="A39" s="24" t="s">
        <v>204</v>
      </c>
      <c r="B39" s="8"/>
      <c r="C39" s="139"/>
      <c r="D39" s="23" t="s">
        <v>258</v>
      </c>
      <c r="E39" s="142">
        <v>7800000</v>
      </c>
      <c r="F39" s="223">
        <v>8270455</v>
      </c>
      <c r="G39" s="133">
        <v>8353160</v>
      </c>
      <c r="H39" s="22"/>
      <c r="I39" s="22"/>
      <c r="J39" s="94"/>
      <c r="K39" s="94"/>
      <c r="L39" s="94"/>
      <c r="M39" s="94"/>
    </row>
    <row r="40" spans="1:14" ht="15.75" x14ac:dyDescent="0.25">
      <c r="A40" s="24" t="s">
        <v>292</v>
      </c>
      <c r="B40" s="8"/>
      <c r="C40" s="9"/>
      <c r="D40" s="23" t="s">
        <v>288</v>
      </c>
      <c r="E40" s="22">
        <v>0</v>
      </c>
      <c r="F40" s="22"/>
      <c r="G40" s="22"/>
      <c r="H40" s="69">
        <v>0</v>
      </c>
      <c r="I40" s="69">
        <v>0</v>
      </c>
      <c r="J40" s="93"/>
      <c r="K40" s="94"/>
    </row>
    <row r="41" spans="1:14" ht="15.75" x14ac:dyDescent="0.25">
      <c r="A41" s="24" t="s">
        <v>293</v>
      </c>
      <c r="B41" s="8"/>
      <c r="C41" s="9"/>
      <c r="D41" s="23" t="s">
        <v>291</v>
      </c>
      <c r="E41" s="22">
        <v>0</v>
      </c>
      <c r="F41" s="22"/>
      <c r="G41" s="22"/>
      <c r="H41" s="221"/>
      <c r="I41" s="221"/>
      <c r="J41" s="93"/>
      <c r="K41" s="94"/>
    </row>
    <row r="42" spans="1:14" ht="15.75" x14ac:dyDescent="0.25">
      <c r="A42" s="24" t="s">
        <v>293</v>
      </c>
      <c r="B42" s="8"/>
      <c r="C42" s="9"/>
      <c r="D42" s="23" t="s">
        <v>290</v>
      </c>
      <c r="E42" s="22">
        <v>0</v>
      </c>
      <c r="F42" s="22"/>
      <c r="G42" s="22"/>
      <c r="H42" s="221"/>
      <c r="I42" s="221"/>
      <c r="J42" s="93"/>
      <c r="K42" s="94"/>
    </row>
    <row r="43" spans="1:14" ht="15.75" x14ac:dyDescent="0.25">
      <c r="A43" s="24" t="s">
        <v>301</v>
      </c>
      <c r="B43" s="8"/>
      <c r="C43" s="9"/>
      <c r="D43" s="23" t="s">
        <v>299</v>
      </c>
      <c r="E43" s="22">
        <v>0</v>
      </c>
      <c r="F43" s="22"/>
      <c r="G43" s="22"/>
      <c r="H43" s="221"/>
      <c r="I43" s="221"/>
      <c r="J43" s="93"/>
      <c r="K43" s="94"/>
    </row>
    <row r="44" spans="1:14" ht="16.5" thickBot="1" x14ac:dyDescent="0.3">
      <c r="A44" s="24" t="s">
        <v>221</v>
      </c>
      <c r="B44" s="8"/>
      <c r="C44" s="9"/>
      <c r="D44" s="23" t="s">
        <v>289</v>
      </c>
      <c r="E44" s="22">
        <v>0</v>
      </c>
      <c r="F44" s="22"/>
      <c r="G44" s="22"/>
      <c r="H44" s="67">
        <v>0</v>
      </c>
      <c r="I44" s="67">
        <v>0</v>
      </c>
      <c r="J44" s="93"/>
      <c r="K44" s="94"/>
    </row>
    <row r="45" spans="1:14" s="40" customFormat="1" ht="30" thickBot="1" x14ac:dyDescent="0.3">
      <c r="A45" s="146" t="s">
        <v>83</v>
      </c>
      <c r="B45" s="81" t="s">
        <v>218</v>
      </c>
      <c r="C45" s="82">
        <v>111</v>
      </c>
      <c r="D45" s="83"/>
      <c r="E45" s="92">
        <f>SUM(E46:E52)</f>
        <v>179643.84</v>
      </c>
      <c r="F45" s="92">
        <f>SUM(F46:F52)</f>
        <v>0</v>
      </c>
      <c r="G45" s="144">
        <f>SUM(G46:G52)</f>
        <v>0</v>
      </c>
    </row>
    <row r="46" spans="1:14" ht="15.75" customHeight="1" x14ac:dyDescent="0.25">
      <c r="A46" s="80" t="s">
        <v>204</v>
      </c>
      <c r="B46" s="145"/>
      <c r="C46" s="80"/>
      <c r="D46" s="68" t="s">
        <v>192</v>
      </c>
      <c r="E46" s="217">
        <v>8812</v>
      </c>
      <c r="F46" s="69">
        <v>0</v>
      </c>
      <c r="G46" s="69"/>
    </row>
    <row r="47" spans="1:14" ht="17.25" customHeight="1" x14ac:dyDescent="0.25">
      <c r="A47" s="24" t="s">
        <v>166</v>
      </c>
      <c r="B47" s="26"/>
      <c r="C47" s="7"/>
      <c r="D47" s="23" t="s">
        <v>191</v>
      </c>
      <c r="E47" s="218">
        <v>14205.84</v>
      </c>
      <c r="F47" s="22"/>
      <c r="G47" s="22"/>
      <c r="H47" s="94"/>
    </row>
    <row r="48" spans="1:14" ht="15.75" x14ac:dyDescent="0.25">
      <c r="A48" s="24" t="s">
        <v>167</v>
      </c>
      <c r="B48" s="26"/>
      <c r="C48" s="7"/>
      <c r="D48" s="23" t="s">
        <v>193</v>
      </c>
      <c r="E48" s="219">
        <v>6907.07</v>
      </c>
      <c r="F48" s="22"/>
      <c r="G48" s="22"/>
    </row>
    <row r="49" spans="1:14" ht="15.75" x14ac:dyDescent="0.25">
      <c r="A49" s="24" t="s">
        <v>166</v>
      </c>
      <c r="B49" s="26"/>
      <c r="C49" s="7"/>
      <c r="D49" s="23" t="s">
        <v>215</v>
      </c>
      <c r="E49" s="218">
        <v>128092.93</v>
      </c>
      <c r="F49" s="22"/>
      <c r="G49" s="22"/>
      <c r="H49" s="94"/>
      <c r="I49" s="94"/>
    </row>
    <row r="50" spans="1:14" ht="15.75" x14ac:dyDescent="0.25">
      <c r="A50" s="24" t="s">
        <v>167</v>
      </c>
      <c r="B50" s="26"/>
      <c r="C50" s="7"/>
      <c r="D50" s="23" t="s">
        <v>216</v>
      </c>
      <c r="E50" s="218">
        <v>7000</v>
      </c>
      <c r="F50" s="22"/>
      <c r="G50" s="22"/>
    </row>
    <row r="51" spans="1:14" ht="15.75" x14ac:dyDescent="0.25">
      <c r="A51" s="24" t="s">
        <v>262</v>
      </c>
      <c r="B51" s="26"/>
      <c r="C51" s="7"/>
      <c r="D51" s="23" t="s">
        <v>263</v>
      </c>
      <c r="E51" s="218">
        <v>0</v>
      </c>
      <c r="F51" s="22"/>
      <c r="G51" s="22"/>
    </row>
    <row r="52" spans="1:14" ht="15.75" x14ac:dyDescent="0.25">
      <c r="A52" s="24" t="s">
        <v>204</v>
      </c>
      <c r="B52" s="26"/>
      <c r="C52" s="7"/>
      <c r="D52" s="23" t="s">
        <v>217</v>
      </c>
      <c r="E52" s="22">
        <v>14626</v>
      </c>
      <c r="F52" s="22"/>
      <c r="G52" s="22"/>
    </row>
    <row r="53" spans="1:14" ht="31.5" customHeight="1" x14ac:dyDescent="0.25">
      <c r="A53" s="10" t="s">
        <v>78</v>
      </c>
      <c r="B53" s="8" t="s">
        <v>40</v>
      </c>
      <c r="C53" s="9">
        <v>112</v>
      </c>
      <c r="D53" s="23"/>
      <c r="E53" s="22"/>
      <c r="F53" s="22"/>
      <c r="G53" s="22"/>
    </row>
    <row r="54" spans="1:14" ht="30.75" thickBot="1" x14ac:dyDescent="0.3">
      <c r="A54" s="147" t="s">
        <v>79</v>
      </c>
      <c r="B54" s="42" t="s">
        <v>41</v>
      </c>
      <c r="C54" s="44">
        <v>113</v>
      </c>
      <c r="D54" s="66"/>
      <c r="E54" s="67"/>
      <c r="F54" s="67"/>
      <c r="G54" s="67"/>
    </row>
    <row r="55" spans="1:14" ht="44.25" thickBot="1" x14ac:dyDescent="0.3">
      <c r="A55" s="148" t="s">
        <v>80</v>
      </c>
      <c r="B55" s="81" t="s">
        <v>42</v>
      </c>
      <c r="C55" s="82">
        <v>119</v>
      </c>
      <c r="D55" s="149"/>
      <c r="E55" s="92">
        <f>SUM(E56:E63)</f>
        <v>11321928.310000001</v>
      </c>
      <c r="F55" s="92">
        <f>SUM(F56:F62)</f>
        <v>11996460.6</v>
      </c>
      <c r="G55" s="144">
        <f>SUM(G56:G63)</f>
        <v>12178108.560000001</v>
      </c>
    </row>
    <row r="56" spans="1:14" ht="15.75" x14ac:dyDescent="0.25">
      <c r="A56" s="80" t="s">
        <v>204</v>
      </c>
      <c r="B56" s="43" t="s">
        <v>43</v>
      </c>
      <c r="C56" s="45">
        <v>119</v>
      </c>
      <c r="D56" s="68" t="s">
        <v>234</v>
      </c>
      <c r="E56" s="209">
        <v>781821</v>
      </c>
      <c r="F56" s="209">
        <v>818574</v>
      </c>
      <c r="G56" s="136">
        <v>867689</v>
      </c>
    </row>
    <row r="57" spans="1:14" ht="15.75" x14ac:dyDescent="0.25">
      <c r="A57" s="24" t="s">
        <v>166</v>
      </c>
      <c r="B57" s="8"/>
      <c r="C57" s="9"/>
      <c r="D57" s="23" t="s">
        <v>222</v>
      </c>
      <c r="E57" s="133">
        <v>1173030.1599999999</v>
      </c>
      <c r="F57" s="223">
        <v>1219951.27</v>
      </c>
      <c r="G57" s="133">
        <v>1268749.32</v>
      </c>
      <c r="N57" s="94"/>
    </row>
    <row r="58" spans="1:14" ht="15.75" x14ac:dyDescent="0.25">
      <c r="A58" s="24" t="s">
        <v>167</v>
      </c>
      <c r="B58" s="8"/>
      <c r="C58" s="9"/>
      <c r="D58" s="23" t="s">
        <v>223</v>
      </c>
      <c r="E58" s="133">
        <v>439985.93</v>
      </c>
      <c r="F58" s="223">
        <v>462469.16</v>
      </c>
      <c r="G58" s="133">
        <v>480968.17</v>
      </c>
    </row>
    <row r="59" spans="1:14" ht="15.75" x14ac:dyDescent="0.25">
      <c r="A59" s="24" t="s">
        <v>166</v>
      </c>
      <c r="B59" s="8"/>
      <c r="C59" s="9"/>
      <c r="D59" s="23" t="s">
        <v>224</v>
      </c>
      <c r="E59" s="133">
        <v>5474684.0700000003</v>
      </c>
      <c r="F59" s="223">
        <v>5693671.4100000001</v>
      </c>
      <c r="G59" s="133">
        <v>5921418.1500000004</v>
      </c>
    </row>
    <row r="60" spans="1:14" ht="15.75" x14ac:dyDescent="0.25">
      <c r="A60" s="24" t="s">
        <v>166</v>
      </c>
      <c r="B60" s="8"/>
      <c r="C60" s="9"/>
      <c r="D60" s="23" t="s">
        <v>264</v>
      </c>
      <c r="E60" s="133">
        <v>0</v>
      </c>
      <c r="F60" s="223"/>
      <c r="G60" s="133"/>
    </row>
    <row r="61" spans="1:14" ht="15.75" x14ac:dyDescent="0.25">
      <c r="A61" s="24" t="s">
        <v>167</v>
      </c>
      <c r="B61" s="8"/>
      <c r="C61" s="9"/>
      <c r="D61" s="23" t="s">
        <v>225</v>
      </c>
      <c r="E61" s="133">
        <v>1092390.1499999999</v>
      </c>
      <c r="F61" s="223">
        <v>1304117.76</v>
      </c>
      <c r="G61" s="133">
        <v>1116629.92</v>
      </c>
    </row>
    <row r="62" spans="1:14" ht="14.25" customHeight="1" x14ac:dyDescent="0.25">
      <c r="A62" s="24" t="s">
        <v>204</v>
      </c>
      <c r="B62" s="8"/>
      <c r="C62" s="9"/>
      <c r="D62" s="23" t="s">
        <v>226</v>
      </c>
      <c r="E62" s="199">
        <v>2360017</v>
      </c>
      <c r="F62" s="223">
        <v>2497677</v>
      </c>
      <c r="G62" s="133">
        <v>2522654</v>
      </c>
    </row>
    <row r="63" spans="1:14" ht="13.5" customHeight="1" x14ac:dyDescent="0.25">
      <c r="A63" s="7" t="s">
        <v>262</v>
      </c>
      <c r="B63" s="8" t="s">
        <v>205</v>
      </c>
      <c r="C63" s="9">
        <v>119</v>
      </c>
      <c r="D63" s="23" t="s">
        <v>300</v>
      </c>
      <c r="E63" s="22">
        <v>0</v>
      </c>
      <c r="F63" s="22"/>
      <c r="G63" s="22"/>
    </row>
    <row r="64" spans="1:14" ht="13.5" customHeight="1" x14ac:dyDescent="0.25">
      <c r="A64" s="48" t="s">
        <v>81</v>
      </c>
      <c r="B64" s="49" t="s">
        <v>44</v>
      </c>
      <c r="C64" s="50">
        <v>300</v>
      </c>
      <c r="D64" s="87"/>
      <c r="E64" s="51">
        <f>E66</f>
        <v>0</v>
      </c>
      <c r="F64" s="51">
        <v>0</v>
      </c>
      <c r="G64" s="51">
        <f>G66</f>
        <v>0</v>
      </c>
    </row>
    <row r="65" spans="1:7" ht="13.5" customHeight="1" x14ac:dyDescent="0.25">
      <c r="A65" s="7" t="s">
        <v>18</v>
      </c>
      <c r="B65" s="8" t="s">
        <v>45</v>
      </c>
      <c r="C65" s="9">
        <v>320</v>
      </c>
      <c r="D65" s="23"/>
      <c r="E65" s="22"/>
      <c r="F65" s="22"/>
      <c r="G65" s="22"/>
    </row>
    <row r="66" spans="1:7" ht="13.5" customHeight="1" x14ac:dyDescent="0.25">
      <c r="A66" s="7" t="s">
        <v>82</v>
      </c>
      <c r="B66" s="8"/>
      <c r="C66" s="9"/>
      <c r="D66" s="23"/>
      <c r="E66" s="22">
        <f>SUM(E68:E68)</f>
        <v>0</v>
      </c>
      <c r="F66" s="22">
        <v>0</v>
      </c>
      <c r="G66" s="22">
        <v>0</v>
      </c>
    </row>
    <row r="67" spans="1:7" ht="14.25" customHeight="1" x14ac:dyDescent="0.25">
      <c r="A67" s="7" t="s">
        <v>74</v>
      </c>
      <c r="B67" s="8" t="s">
        <v>46</v>
      </c>
      <c r="C67" s="9">
        <v>321</v>
      </c>
      <c r="D67" s="23"/>
      <c r="E67" s="22"/>
      <c r="F67" s="22"/>
      <c r="G67" s="22"/>
    </row>
    <row r="68" spans="1:7" ht="36" customHeight="1" x14ac:dyDescent="0.25">
      <c r="A68" s="84" t="s">
        <v>83</v>
      </c>
      <c r="B68" s="85"/>
      <c r="C68" s="84"/>
      <c r="D68" s="23"/>
      <c r="E68" s="22"/>
      <c r="F68" s="22"/>
      <c r="G68" s="22"/>
    </row>
    <row r="69" spans="1:7" ht="47.25" x14ac:dyDescent="0.25">
      <c r="A69" s="7" t="s">
        <v>84</v>
      </c>
      <c r="B69" s="8" t="s">
        <v>47</v>
      </c>
      <c r="C69" s="9">
        <v>340</v>
      </c>
      <c r="D69" s="23"/>
      <c r="E69" s="22"/>
      <c r="F69" s="22"/>
      <c r="G69" s="22"/>
    </row>
    <row r="70" spans="1:7" ht="32.25" thickBot="1" x14ac:dyDescent="0.3">
      <c r="A70" s="84" t="s">
        <v>85</v>
      </c>
      <c r="B70" s="42" t="s">
        <v>48</v>
      </c>
      <c r="C70" s="44">
        <v>360</v>
      </c>
      <c r="D70" s="66"/>
      <c r="E70" s="67"/>
      <c r="F70" s="67"/>
      <c r="G70" s="67"/>
    </row>
    <row r="71" spans="1:7" ht="16.5" thickBot="1" x14ac:dyDescent="0.3">
      <c r="A71" s="153" t="s">
        <v>86</v>
      </c>
      <c r="B71" s="154" t="s">
        <v>49</v>
      </c>
      <c r="C71" s="155">
        <v>850</v>
      </c>
      <c r="D71" s="149"/>
      <c r="E71" s="92">
        <f>E73+E74+E75</f>
        <v>0</v>
      </c>
      <c r="F71" s="92">
        <f>F73+F74+F75</f>
        <v>0</v>
      </c>
      <c r="G71" s="144">
        <f>G73+G74+G75</f>
        <v>0</v>
      </c>
    </row>
    <row r="72" spans="1:7" ht="15.75" x14ac:dyDescent="0.25">
      <c r="A72" s="150" t="s">
        <v>74</v>
      </c>
      <c r="D72" s="151"/>
      <c r="E72" s="152"/>
      <c r="F72" s="152"/>
      <c r="G72" s="152"/>
    </row>
    <row r="73" spans="1:7" ht="15.75" x14ac:dyDescent="0.25">
      <c r="A73" s="11" t="s">
        <v>87</v>
      </c>
      <c r="B73" s="14" t="s">
        <v>50</v>
      </c>
      <c r="C73" s="13">
        <v>851</v>
      </c>
      <c r="D73" s="25" t="s">
        <v>205</v>
      </c>
      <c r="E73" s="27"/>
      <c r="F73" s="27"/>
      <c r="G73" s="27"/>
    </row>
    <row r="74" spans="1:7" ht="47.25" x14ac:dyDescent="0.25">
      <c r="A74" s="7" t="s">
        <v>88</v>
      </c>
      <c r="B74" s="14" t="s">
        <v>51</v>
      </c>
      <c r="C74" s="13">
        <v>852</v>
      </c>
      <c r="D74" s="25" t="s">
        <v>205</v>
      </c>
      <c r="E74" s="27"/>
      <c r="F74" s="27"/>
      <c r="G74" s="27"/>
    </row>
    <row r="75" spans="1:7" ht="31.5" x14ac:dyDescent="0.25">
      <c r="A75" s="7" t="s">
        <v>89</v>
      </c>
      <c r="B75" s="14" t="s">
        <v>52</v>
      </c>
      <c r="C75" s="13">
        <v>853</v>
      </c>
      <c r="D75" s="25"/>
      <c r="E75" s="27"/>
      <c r="F75" s="27"/>
      <c r="G75" s="27"/>
    </row>
    <row r="76" spans="1:7" ht="31.5" x14ac:dyDescent="0.25">
      <c r="A76" s="7" t="s">
        <v>90</v>
      </c>
      <c r="B76" s="14" t="s">
        <v>53</v>
      </c>
      <c r="C76" s="13" t="s">
        <v>16</v>
      </c>
      <c r="D76" s="25"/>
      <c r="E76" s="27"/>
      <c r="F76" s="27"/>
      <c r="G76" s="27"/>
    </row>
    <row r="77" spans="1:7" ht="15.75" x14ac:dyDescent="0.25">
      <c r="A77" s="7" t="s">
        <v>74</v>
      </c>
      <c r="B77" s="14" t="s">
        <v>54</v>
      </c>
      <c r="C77" s="13">
        <v>810</v>
      </c>
      <c r="D77" s="25"/>
      <c r="E77" s="27"/>
      <c r="F77" s="27"/>
      <c r="G77" s="27"/>
    </row>
    <row r="78" spans="1:7" ht="31.5" x14ac:dyDescent="0.25">
      <c r="A78" s="7" t="s">
        <v>91</v>
      </c>
      <c r="B78" s="14"/>
      <c r="C78" s="13"/>
      <c r="D78" s="25"/>
      <c r="E78" s="27"/>
      <c r="F78" s="27"/>
      <c r="G78" s="27"/>
    </row>
    <row r="79" spans="1:7" ht="31.5" x14ac:dyDescent="0.25">
      <c r="A79" s="7" t="s">
        <v>92</v>
      </c>
      <c r="B79" s="14" t="s">
        <v>55</v>
      </c>
      <c r="C79" s="13" t="s">
        <v>16</v>
      </c>
      <c r="D79" s="25"/>
      <c r="E79" s="27"/>
      <c r="F79" s="27"/>
      <c r="G79" s="27"/>
    </row>
    <row r="80" spans="1:7" ht="47.25" x14ac:dyDescent="0.25">
      <c r="A80" s="7" t="s">
        <v>93</v>
      </c>
      <c r="B80" s="14" t="s">
        <v>56</v>
      </c>
      <c r="C80" s="13">
        <v>831</v>
      </c>
      <c r="D80" s="25"/>
      <c r="E80" s="27"/>
      <c r="F80" s="27"/>
      <c r="G80" s="27"/>
    </row>
    <row r="81" spans="1:15" ht="15.75" x14ac:dyDescent="0.25">
      <c r="A81" s="48" t="s">
        <v>178</v>
      </c>
      <c r="B81" s="88" t="s">
        <v>57</v>
      </c>
      <c r="C81" s="89" t="s">
        <v>16</v>
      </c>
      <c r="D81" s="90"/>
      <c r="E81" s="91">
        <f>E82+E84+E85+E86</f>
        <v>10616998.050000001</v>
      </c>
      <c r="F81" s="91">
        <f>F82+F84+F85+F86</f>
        <v>10737011</v>
      </c>
      <c r="G81" s="91">
        <f>SUM(G88:G132)</f>
        <v>9692892</v>
      </c>
    </row>
    <row r="82" spans="1:15" ht="15.75" x14ac:dyDescent="0.25">
      <c r="A82" s="7" t="s">
        <v>18</v>
      </c>
      <c r="B82" s="14" t="s">
        <v>58</v>
      </c>
      <c r="C82" s="13">
        <v>241</v>
      </c>
      <c r="D82" s="25"/>
      <c r="E82" s="27"/>
      <c r="F82" s="27"/>
      <c r="G82" s="27"/>
    </row>
    <row r="83" spans="1:15" ht="31.5" x14ac:dyDescent="0.25">
      <c r="A83" s="7" t="s">
        <v>94</v>
      </c>
      <c r="B83" s="14"/>
      <c r="C83" s="13"/>
      <c r="D83" s="25"/>
      <c r="E83" s="27"/>
      <c r="F83" s="27"/>
      <c r="G83" s="27"/>
    </row>
    <row r="84" spans="1:15" ht="31.5" x14ac:dyDescent="0.25">
      <c r="A84" s="7" t="s">
        <v>95</v>
      </c>
      <c r="B84" s="14" t="s">
        <v>59</v>
      </c>
      <c r="C84" s="13">
        <v>242</v>
      </c>
      <c r="D84" s="25"/>
      <c r="E84" s="27"/>
      <c r="F84" s="27"/>
      <c r="G84" s="27"/>
    </row>
    <row r="85" spans="1:15" ht="31.5" x14ac:dyDescent="0.25">
      <c r="A85" s="7" t="s">
        <v>96</v>
      </c>
      <c r="B85" s="14" t="s">
        <v>60</v>
      </c>
      <c r="C85" s="13">
        <v>243</v>
      </c>
      <c r="D85" s="25"/>
      <c r="E85" s="27"/>
      <c r="F85" s="27"/>
      <c r="G85" s="27"/>
    </row>
    <row r="86" spans="1:15" ht="15.75" x14ac:dyDescent="0.25">
      <c r="A86" s="33" t="s">
        <v>97</v>
      </c>
      <c r="B86" s="34" t="s">
        <v>61</v>
      </c>
      <c r="C86" s="35">
        <v>244</v>
      </c>
      <c r="D86" s="36"/>
      <c r="E86" s="37">
        <f>SUM(E88:E132)</f>
        <v>10616998.050000001</v>
      </c>
      <c r="F86" s="37">
        <f>SUM(F88:F130)</f>
        <v>10737011</v>
      </c>
      <c r="G86" s="37">
        <f>SUM(G88:G132)</f>
        <v>9692892</v>
      </c>
      <c r="O86" s="94"/>
    </row>
    <row r="87" spans="1:15" ht="15.75" x14ac:dyDescent="0.25">
      <c r="A87" s="11" t="s">
        <v>74</v>
      </c>
      <c r="B87" s="14"/>
      <c r="C87" s="13"/>
      <c r="D87" s="25"/>
      <c r="E87" s="210"/>
      <c r="F87" s="27"/>
      <c r="G87" s="27"/>
    </row>
    <row r="88" spans="1:15" s="156" customFormat="1" ht="15.75" x14ac:dyDescent="0.25">
      <c r="A88" s="196" t="s">
        <v>169</v>
      </c>
      <c r="B88" s="34"/>
      <c r="C88" s="35"/>
      <c r="D88" s="36" t="s">
        <v>168</v>
      </c>
      <c r="E88" s="211">
        <v>29300</v>
      </c>
      <c r="F88" s="37">
        <v>29300</v>
      </c>
      <c r="G88" s="37">
        <v>31058</v>
      </c>
    </row>
    <row r="89" spans="1:15" s="156" customFormat="1" ht="15.75" x14ac:dyDescent="0.25">
      <c r="A89" s="196" t="s">
        <v>171</v>
      </c>
      <c r="B89" s="34"/>
      <c r="C89" s="35">
        <v>244</v>
      </c>
      <c r="D89" s="36" t="s">
        <v>170</v>
      </c>
      <c r="E89" s="211">
        <v>15097.4</v>
      </c>
      <c r="F89" s="37">
        <v>20000</v>
      </c>
      <c r="G89" s="37">
        <v>30000</v>
      </c>
    </row>
    <row r="90" spans="1:15" s="156" customFormat="1" ht="15.75" x14ac:dyDescent="0.25">
      <c r="A90" s="196" t="s">
        <v>171</v>
      </c>
      <c r="B90" s="34"/>
      <c r="C90" s="35">
        <v>247</v>
      </c>
      <c r="D90" s="36" t="s">
        <v>170</v>
      </c>
      <c r="E90" s="211">
        <v>1019798.6</v>
      </c>
      <c r="F90" s="37">
        <v>1135400</v>
      </c>
      <c r="G90" s="37">
        <v>1229386</v>
      </c>
    </row>
    <row r="91" spans="1:15" s="156" customFormat="1" ht="15.75" x14ac:dyDescent="0.25">
      <c r="A91" s="196" t="s">
        <v>174</v>
      </c>
      <c r="B91" s="34"/>
      <c r="C91" s="35"/>
      <c r="D91" s="36" t="s">
        <v>172</v>
      </c>
      <c r="E91" s="212">
        <v>62596</v>
      </c>
      <c r="F91" s="37">
        <v>150097</v>
      </c>
      <c r="G91" s="37">
        <v>120000</v>
      </c>
    </row>
    <row r="92" spans="1:15" s="156" customFormat="1" ht="15.75" x14ac:dyDescent="0.25">
      <c r="A92" s="196" t="s">
        <v>175</v>
      </c>
      <c r="B92" s="34"/>
      <c r="C92" s="35"/>
      <c r="D92" s="36" t="s">
        <v>173</v>
      </c>
      <c r="E92" s="212">
        <v>20000</v>
      </c>
      <c r="F92" s="37">
        <v>150000</v>
      </c>
      <c r="G92" s="37">
        <v>132863</v>
      </c>
    </row>
    <row r="93" spans="1:15" s="156" customFormat="1" ht="15.75" x14ac:dyDescent="0.25">
      <c r="A93" s="196" t="s">
        <v>277</v>
      </c>
      <c r="B93" s="34"/>
      <c r="C93" s="35"/>
      <c r="D93" s="36" t="s">
        <v>294</v>
      </c>
      <c r="E93" s="212">
        <v>0</v>
      </c>
      <c r="F93" s="37"/>
      <c r="G93" s="37"/>
    </row>
    <row r="94" spans="1:15" s="156" customFormat="1" ht="15.75" x14ac:dyDescent="0.25">
      <c r="A94" s="196" t="s">
        <v>176</v>
      </c>
      <c r="B94" s="34"/>
      <c r="C94" s="35"/>
      <c r="D94" s="197" t="s">
        <v>255</v>
      </c>
      <c r="E94" s="212">
        <v>100145.91</v>
      </c>
      <c r="F94" s="37">
        <v>76300</v>
      </c>
      <c r="G94" s="37"/>
    </row>
    <row r="95" spans="1:15" s="156" customFormat="1" ht="15.75" x14ac:dyDescent="0.25">
      <c r="A95" s="220" t="s">
        <v>280</v>
      </c>
      <c r="B95" s="34"/>
      <c r="C95" s="35"/>
      <c r="D95" s="197" t="s">
        <v>281</v>
      </c>
      <c r="E95" s="212">
        <v>0</v>
      </c>
      <c r="F95" s="37"/>
      <c r="G95" s="37"/>
    </row>
    <row r="96" spans="1:15" s="156" customFormat="1" ht="15.75" x14ac:dyDescent="0.25">
      <c r="A96" s="196" t="s">
        <v>174</v>
      </c>
      <c r="B96" s="34"/>
      <c r="C96" s="35"/>
      <c r="D96" s="36" t="s">
        <v>282</v>
      </c>
      <c r="E96" s="212">
        <v>5000</v>
      </c>
      <c r="F96" s="37">
        <v>5000</v>
      </c>
      <c r="G96" s="37">
        <v>6000</v>
      </c>
    </row>
    <row r="97" spans="1:7" s="156" customFormat="1" ht="15.75" x14ac:dyDescent="0.25">
      <c r="A97" s="196" t="s">
        <v>175</v>
      </c>
      <c r="B97" s="34"/>
      <c r="C97" s="35"/>
      <c r="D97" s="36" t="s">
        <v>283</v>
      </c>
      <c r="E97" s="211">
        <v>6000</v>
      </c>
      <c r="F97" s="37">
        <v>10000</v>
      </c>
      <c r="G97" s="37">
        <v>15000</v>
      </c>
    </row>
    <row r="98" spans="1:7" s="156" customFormat="1" ht="15.75" x14ac:dyDescent="0.25">
      <c r="A98" s="196" t="s">
        <v>177</v>
      </c>
      <c r="B98" s="34"/>
      <c r="C98" s="35"/>
      <c r="D98" s="36" t="s">
        <v>284</v>
      </c>
      <c r="E98" s="211">
        <v>50345</v>
      </c>
      <c r="F98" s="37">
        <v>76700</v>
      </c>
      <c r="G98" s="37"/>
    </row>
    <row r="99" spans="1:7" s="156" customFormat="1" ht="15.75" x14ac:dyDescent="0.25">
      <c r="A99" s="196" t="s">
        <v>176</v>
      </c>
      <c r="B99" s="34"/>
      <c r="C99" s="35"/>
      <c r="D99" s="36" t="s">
        <v>267</v>
      </c>
      <c r="E99" s="211">
        <v>0</v>
      </c>
      <c r="F99" s="37"/>
      <c r="G99" s="37"/>
    </row>
    <row r="100" spans="1:7" ht="15.75" x14ac:dyDescent="0.25">
      <c r="A100" s="11" t="s">
        <v>176</v>
      </c>
      <c r="B100" s="14"/>
      <c r="C100" s="13"/>
      <c r="D100" s="25" t="s">
        <v>285</v>
      </c>
      <c r="E100" s="210">
        <v>20000</v>
      </c>
      <c r="F100" s="27"/>
      <c r="G100" s="27">
        <v>74200</v>
      </c>
    </row>
    <row r="101" spans="1:7" ht="15.75" x14ac:dyDescent="0.25">
      <c r="A101" s="202" t="s">
        <v>277</v>
      </c>
      <c r="B101" s="203"/>
      <c r="C101" s="204"/>
      <c r="D101" s="205" t="s">
        <v>278</v>
      </c>
      <c r="E101" s="213">
        <v>0</v>
      </c>
      <c r="F101" s="206"/>
      <c r="G101" s="206"/>
    </row>
    <row r="102" spans="1:7" ht="15.75" x14ac:dyDescent="0.25">
      <c r="A102" s="202" t="s">
        <v>276</v>
      </c>
      <c r="B102" s="203"/>
      <c r="C102" s="204"/>
      <c r="D102" s="205" t="s">
        <v>274</v>
      </c>
      <c r="E102" s="213">
        <v>1000</v>
      </c>
      <c r="F102" s="206">
        <v>1090</v>
      </c>
      <c r="G102" s="206"/>
    </row>
    <row r="103" spans="1:7" s="137" customFormat="1" ht="16.5" thickBot="1" x14ac:dyDescent="0.3">
      <c r="A103" s="159" t="s">
        <v>176</v>
      </c>
      <c r="B103" s="160"/>
      <c r="C103" s="161"/>
      <c r="D103" s="162" t="s">
        <v>203</v>
      </c>
      <c r="E103" s="214">
        <v>853036.14</v>
      </c>
      <c r="F103" s="163">
        <v>800000</v>
      </c>
      <c r="G103" s="163">
        <v>800000</v>
      </c>
    </row>
    <row r="104" spans="1:7" s="179" customFormat="1" ht="15.75" x14ac:dyDescent="0.25">
      <c r="A104" s="187" t="s">
        <v>235</v>
      </c>
      <c r="B104" s="188"/>
      <c r="C104" s="189"/>
      <c r="D104" s="190" t="s">
        <v>256</v>
      </c>
      <c r="E104" s="191">
        <v>1128936</v>
      </c>
      <c r="F104" s="192">
        <v>1320855</v>
      </c>
      <c r="G104" s="192">
        <v>1373689</v>
      </c>
    </row>
    <row r="105" spans="1:7" s="179" customFormat="1" ht="15.75" x14ac:dyDescent="0.25">
      <c r="A105" s="193" t="s">
        <v>236</v>
      </c>
      <c r="B105" s="175"/>
      <c r="C105" s="176"/>
      <c r="D105" s="194" t="s">
        <v>275</v>
      </c>
      <c r="E105" s="195">
        <v>0</v>
      </c>
      <c r="F105" s="178"/>
      <c r="G105" s="178"/>
    </row>
    <row r="106" spans="1:7" s="156" customFormat="1" ht="15.75" x14ac:dyDescent="0.25">
      <c r="A106" s="157" t="s">
        <v>169</v>
      </c>
      <c r="B106" s="34"/>
      <c r="C106" s="35"/>
      <c r="D106" s="36" t="s">
        <v>210</v>
      </c>
      <c r="E106" s="211">
        <v>17799</v>
      </c>
      <c r="F106" s="37">
        <v>17799</v>
      </c>
      <c r="G106" s="37">
        <v>18511</v>
      </c>
    </row>
    <row r="107" spans="1:7" s="156" customFormat="1" ht="15.75" x14ac:dyDescent="0.25">
      <c r="A107" s="157" t="s">
        <v>171</v>
      </c>
      <c r="B107" s="34"/>
      <c r="C107" s="35">
        <v>247</v>
      </c>
      <c r="D107" s="36" t="s">
        <v>211</v>
      </c>
      <c r="E107" s="211">
        <v>2228046.64</v>
      </c>
      <c r="F107" s="37">
        <v>2400000</v>
      </c>
      <c r="G107" s="37">
        <v>2600000</v>
      </c>
    </row>
    <row r="108" spans="1:7" s="156" customFormat="1" ht="15.75" x14ac:dyDescent="0.25">
      <c r="A108" s="157" t="s">
        <v>171</v>
      </c>
      <c r="B108" s="34"/>
      <c r="C108" s="35">
        <v>244</v>
      </c>
      <c r="D108" s="36" t="s">
        <v>211</v>
      </c>
      <c r="E108" s="212">
        <v>224389.36</v>
      </c>
      <c r="F108" s="37">
        <v>217224</v>
      </c>
      <c r="G108" s="37">
        <v>252774</v>
      </c>
    </row>
    <row r="109" spans="1:7" s="156" customFormat="1" ht="15.75" x14ac:dyDescent="0.25">
      <c r="A109" s="157" t="s">
        <v>174</v>
      </c>
      <c r="B109" s="34"/>
      <c r="C109" s="35"/>
      <c r="D109" s="36" t="s">
        <v>212</v>
      </c>
      <c r="E109" s="212">
        <v>235088</v>
      </c>
      <c r="F109" s="37">
        <v>600000</v>
      </c>
      <c r="G109" s="37">
        <v>5000</v>
      </c>
    </row>
    <row r="110" spans="1:7" s="156" customFormat="1" ht="15.75" x14ac:dyDescent="0.25">
      <c r="A110" s="157" t="s">
        <v>175</v>
      </c>
      <c r="B110" s="34"/>
      <c r="C110" s="35"/>
      <c r="D110" s="36" t="s">
        <v>213</v>
      </c>
      <c r="E110" s="212">
        <v>189000</v>
      </c>
      <c r="F110" s="37">
        <v>698096</v>
      </c>
      <c r="G110" s="37">
        <v>5600</v>
      </c>
    </row>
    <row r="111" spans="1:7" s="156" customFormat="1" ht="15.75" x14ac:dyDescent="0.25">
      <c r="A111" s="157" t="s">
        <v>229</v>
      </c>
      <c r="B111" s="34"/>
      <c r="C111" s="35"/>
      <c r="D111" s="36" t="s">
        <v>228</v>
      </c>
      <c r="E111" s="212">
        <v>11000</v>
      </c>
      <c r="F111" s="37"/>
      <c r="G111" s="37"/>
    </row>
    <row r="112" spans="1:7" s="156" customFormat="1" ht="15.75" x14ac:dyDescent="0.25">
      <c r="A112" s="157" t="s">
        <v>271</v>
      </c>
      <c r="B112" s="34"/>
      <c r="C112" s="35"/>
      <c r="D112" s="36" t="s">
        <v>306</v>
      </c>
      <c r="E112" s="212">
        <v>10000</v>
      </c>
      <c r="F112" s="37">
        <v>10000</v>
      </c>
      <c r="G112" s="37"/>
    </row>
    <row r="113" spans="1:16" s="156" customFormat="1" ht="15.75" x14ac:dyDescent="0.25">
      <c r="A113" s="157" t="s">
        <v>177</v>
      </c>
      <c r="B113" s="34"/>
      <c r="C113" s="35"/>
      <c r="D113" s="36" t="s">
        <v>237</v>
      </c>
      <c r="E113" s="212">
        <v>0</v>
      </c>
      <c r="F113" s="37">
        <v>150000</v>
      </c>
      <c r="G113" s="37"/>
    </row>
    <row r="114" spans="1:16" s="156" customFormat="1" ht="15.75" x14ac:dyDescent="0.25">
      <c r="A114" s="157" t="s">
        <v>176</v>
      </c>
      <c r="B114" s="34"/>
      <c r="C114" s="35"/>
      <c r="D114" s="36" t="s">
        <v>214</v>
      </c>
      <c r="E114" s="212">
        <v>2408720</v>
      </c>
      <c r="F114" s="37">
        <v>1739350</v>
      </c>
      <c r="G114" s="37">
        <v>1843711</v>
      </c>
    </row>
    <row r="115" spans="1:16" s="156" customFormat="1" ht="15.75" x14ac:dyDescent="0.25">
      <c r="A115" s="157" t="s">
        <v>169</v>
      </c>
      <c r="B115" s="34"/>
      <c r="C115" s="35"/>
      <c r="D115" s="36" t="s">
        <v>206</v>
      </c>
      <c r="E115" s="212">
        <v>0</v>
      </c>
      <c r="F115" s="37"/>
      <c r="G115" s="37"/>
      <c r="P115" s="156" t="s">
        <v>205</v>
      </c>
    </row>
    <row r="116" spans="1:16" s="156" customFormat="1" ht="15.75" x14ac:dyDescent="0.25">
      <c r="A116" s="157" t="s">
        <v>174</v>
      </c>
      <c r="B116" s="34"/>
      <c r="C116" s="35"/>
      <c r="D116" s="36" t="s">
        <v>238</v>
      </c>
      <c r="E116" s="212">
        <v>15000</v>
      </c>
      <c r="F116" s="37">
        <v>10000</v>
      </c>
      <c r="G116" s="37">
        <v>12000</v>
      </c>
    </row>
    <row r="117" spans="1:16" s="156" customFormat="1" ht="15.75" x14ac:dyDescent="0.25">
      <c r="A117" s="157" t="s">
        <v>175</v>
      </c>
      <c r="B117" s="34"/>
      <c r="C117" s="35"/>
      <c r="D117" s="36" t="s">
        <v>207</v>
      </c>
      <c r="E117" s="212">
        <v>45000</v>
      </c>
      <c r="F117" s="37">
        <v>80000</v>
      </c>
      <c r="G117" s="37">
        <v>45000</v>
      </c>
    </row>
    <row r="118" spans="1:16" s="156" customFormat="1" ht="15.75" x14ac:dyDescent="0.25">
      <c r="A118" s="157" t="s">
        <v>177</v>
      </c>
      <c r="B118" s="34"/>
      <c r="C118" s="35"/>
      <c r="D118" s="36" t="s">
        <v>208</v>
      </c>
      <c r="E118" s="211">
        <v>445700</v>
      </c>
      <c r="F118" s="37">
        <v>500000</v>
      </c>
      <c r="G118" s="37">
        <v>511000</v>
      </c>
    </row>
    <row r="119" spans="1:16" s="156" customFormat="1" ht="15.75" x14ac:dyDescent="0.25">
      <c r="A119" s="157" t="s">
        <v>270</v>
      </c>
      <c r="B119" s="34"/>
      <c r="C119" s="35"/>
      <c r="D119" s="36" t="s">
        <v>268</v>
      </c>
      <c r="E119" s="211">
        <v>0</v>
      </c>
      <c r="F119" s="37">
        <v>39800</v>
      </c>
      <c r="G119" s="37">
        <v>87100</v>
      </c>
    </row>
    <row r="120" spans="1:16" s="156" customFormat="1" ht="15.75" x14ac:dyDescent="0.25">
      <c r="A120" s="157" t="s">
        <v>176</v>
      </c>
      <c r="B120" s="34"/>
      <c r="C120" s="35"/>
      <c r="D120" s="36" t="s">
        <v>279</v>
      </c>
      <c r="E120" s="211">
        <v>100000</v>
      </c>
      <c r="F120" s="37"/>
      <c r="G120" s="37"/>
      <c r="N120" s="158"/>
    </row>
    <row r="121" spans="1:16" s="179" customFormat="1" ht="15.75" x14ac:dyDescent="0.25">
      <c r="A121" s="174" t="s">
        <v>176</v>
      </c>
      <c r="B121" s="175"/>
      <c r="C121" s="176"/>
      <c r="D121" s="177" t="s">
        <v>219</v>
      </c>
      <c r="E121" s="195">
        <v>0</v>
      </c>
      <c r="F121" s="178"/>
      <c r="G121" s="178"/>
      <c r="N121" s="180"/>
    </row>
    <row r="122" spans="1:16" s="179" customFormat="1" ht="15.75" x14ac:dyDescent="0.25">
      <c r="A122" s="174" t="s">
        <v>239</v>
      </c>
      <c r="B122" s="175"/>
      <c r="C122" s="176"/>
      <c r="D122" s="177" t="s">
        <v>240</v>
      </c>
      <c r="E122" s="195">
        <v>876000</v>
      </c>
      <c r="F122" s="178"/>
      <c r="G122" s="178"/>
    </row>
    <row r="123" spans="1:16" s="179" customFormat="1" ht="15.75" x14ac:dyDescent="0.25">
      <c r="A123" s="174" t="s">
        <v>176</v>
      </c>
      <c r="B123" s="175"/>
      <c r="C123" s="176"/>
      <c r="D123" s="177" t="s">
        <v>287</v>
      </c>
      <c r="E123" s="195">
        <v>0</v>
      </c>
      <c r="F123" s="178"/>
      <c r="G123" s="178"/>
    </row>
    <row r="124" spans="1:16" s="179" customFormat="1" ht="15.75" x14ac:dyDescent="0.25">
      <c r="A124" s="174" t="s">
        <v>295</v>
      </c>
      <c r="B124" s="175"/>
      <c r="C124" s="176"/>
      <c r="D124" s="177" t="s">
        <v>296</v>
      </c>
      <c r="E124" s="195">
        <v>0</v>
      </c>
      <c r="F124" s="178"/>
      <c r="G124" s="178"/>
    </row>
    <row r="125" spans="1:16" s="179" customFormat="1" ht="15.75" x14ac:dyDescent="0.25">
      <c r="A125" s="174" t="s">
        <v>177</v>
      </c>
      <c r="B125" s="175"/>
      <c r="C125" s="176"/>
      <c r="D125" s="177" t="s">
        <v>297</v>
      </c>
      <c r="E125" s="195">
        <v>0</v>
      </c>
      <c r="F125" s="178"/>
      <c r="G125" s="178"/>
    </row>
    <row r="126" spans="1:16" s="179" customFormat="1" ht="15.75" x14ac:dyDescent="0.25">
      <c r="A126" s="174" t="s">
        <v>176</v>
      </c>
      <c r="B126" s="175"/>
      <c r="C126" s="176"/>
      <c r="D126" s="177" t="s">
        <v>269</v>
      </c>
      <c r="E126" s="195">
        <v>0</v>
      </c>
      <c r="F126" s="178"/>
      <c r="G126" s="178"/>
    </row>
    <row r="127" spans="1:16" s="179" customFormat="1" ht="15.75" x14ac:dyDescent="0.25">
      <c r="A127" s="181" t="s">
        <v>174</v>
      </c>
      <c r="B127" s="182"/>
      <c r="C127" s="183"/>
      <c r="D127" s="184" t="s">
        <v>241</v>
      </c>
      <c r="E127" s="185">
        <v>0</v>
      </c>
      <c r="F127" s="185"/>
      <c r="G127" s="185"/>
    </row>
    <row r="128" spans="1:16" s="186" customFormat="1" ht="15.75" x14ac:dyDescent="0.25">
      <c r="A128" s="181" t="s">
        <v>175</v>
      </c>
      <c r="B128" s="182"/>
      <c r="C128" s="183"/>
      <c r="D128" s="184" t="s">
        <v>273</v>
      </c>
      <c r="E128" s="185">
        <v>0</v>
      </c>
      <c r="F128" s="185"/>
      <c r="G128" s="185"/>
    </row>
    <row r="129" spans="1:15" s="186" customFormat="1" ht="15.75" x14ac:dyDescent="0.25">
      <c r="A129" s="181" t="s">
        <v>177</v>
      </c>
      <c r="B129" s="182"/>
      <c r="C129" s="183"/>
      <c r="D129" s="184" t="s">
        <v>272</v>
      </c>
      <c r="E129" s="185">
        <v>0</v>
      </c>
      <c r="F129" s="185"/>
      <c r="G129" s="185"/>
    </row>
    <row r="130" spans="1:15" s="186" customFormat="1" ht="15.75" x14ac:dyDescent="0.25">
      <c r="A130" s="181" t="s">
        <v>176</v>
      </c>
      <c r="B130" s="182"/>
      <c r="C130" s="183"/>
      <c r="D130" s="184" t="s">
        <v>209</v>
      </c>
      <c r="E130" s="185">
        <v>500000</v>
      </c>
      <c r="F130" s="185">
        <v>500000</v>
      </c>
      <c r="G130" s="185">
        <v>500000</v>
      </c>
    </row>
    <row r="131" spans="1:15" s="186" customFormat="1" ht="15.75" x14ac:dyDescent="0.25">
      <c r="A131" s="181" t="s">
        <v>176</v>
      </c>
      <c r="B131" s="182"/>
      <c r="C131" s="183"/>
      <c r="D131" s="184" t="s">
        <v>286</v>
      </c>
      <c r="E131" s="185">
        <v>0</v>
      </c>
      <c r="F131" s="185"/>
      <c r="G131" s="185"/>
    </row>
    <row r="132" spans="1:15" s="186" customFormat="1" ht="15.75" x14ac:dyDescent="0.25">
      <c r="A132" s="181" t="s">
        <v>174</v>
      </c>
      <c r="B132" s="182"/>
      <c r="C132" s="183"/>
      <c r="D132" s="184" t="s">
        <v>298</v>
      </c>
      <c r="E132" s="185">
        <v>0</v>
      </c>
      <c r="F132" s="185"/>
      <c r="G132" s="185"/>
    </row>
    <row r="133" spans="1:15" ht="31.5" x14ac:dyDescent="0.25">
      <c r="A133" s="7" t="s">
        <v>98</v>
      </c>
      <c r="B133" s="14" t="s">
        <v>62</v>
      </c>
      <c r="C133" s="13">
        <v>400</v>
      </c>
      <c r="D133" s="25"/>
      <c r="E133" s="27"/>
      <c r="F133" s="27"/>
      <c r="G133" s="27"/>
      <c r="O133" s="94"/>
    </row>
    <row r="134" spans="1:15" ht="15.75" x14ac:dyDescent="0.25">
      <c r="A134" s="7" t="s">
        <v>18</v>
      </c>
      <c r="B134" s="14" t="s">
        <v>63</v>
      </c>
      <c r="C134" s="13">
        <v>406</v>
      </c>
      <c r="D134" s="25"/>
      <c r="E134" s="27"/>
      <c r="F134" s="27"/>
      <c r="G134" s="27"/>
    </row>
    <row r="135" spans="1:15" ht="31.5" x14ac:dyDescent="0.25">
      <c r="A135" s="7" t="s">
        <v>99</v>
      </c>
      <c r="B135" s="14"/>
      <c r="C135" s="13"/>
      <c r="D135" s="25"/>
      <c r="E135" s="27"/>
      <c r="F135" s="27"/>
      <c r="G135" s="27"/>
    </row>
    <row r="136" spans="1:15" ht="31.5" x14ac:dyDescent="0.25">
      <c r="A136" s="7" t="s">
        <v>100</v>
      </c>
      <c r="B136" s="14" t="s">
        <v>64</v>
      </c>
      <c r="C136" s="13">
        <v>407</v>
      </c>
      <c r="D136" s="25"/>
      <c r="E136" s="27"/>
      <c r="F136" s="27"/>
      <c r="G136" s="27"/>
    </row>
    <row r="137" spans="1:15" ht="15.75" x14ac:dyDescent="0.25">
      <c r="A137" s="28" t="s">
        <v>182</v>
      </c>
      <c r="B137" s="29" t="s">
        <v>65</v>
      </c>
      <c r="C137" s="30">
        <v>100</v>
      </c>
      <c r="D137" s="31"/>
      <c r="E137" s="32"/>
      <c r="F137" s="32"/>
      <c r="G137" s="32"/>
    </row>
    <row r="138" spans="1:15" ht="15.75" x14ac:dyDescent="0.25">
      <c r="A138" s="7" t="s">
        <v>18</v>
      </c>
      <c r="B138" s="14" t="s">
        <v>101</v>
      </c>
      <c r="C138" s="13"/>
      <c r="D138" s="25"/>
      <c r="E138" s="27"/>
      <c r="F138" s="27"/>
      <c r="G138" s="27"/>
    </row>
    <row r="139" spans="1:15" ht="15.75" x14ac:dyDescent="0.25">
      <c r="A139" s="7" t="s">
        <v>183</v>
      </c>
      <c r="B139" s="14"/>
      <c r="C139" s="13"/>
      <c r="D139" s="25"/>
      <c r="E139" s="27">
        <v>0</v>
      </c>
      <c r="F139" s="27"/>
      <c r="G139" s="27"/>
    </row>
    <row r="140" spans="1:15" ht="15.75" x14ac:dyDescent="0.25">
      <c r="A140" s="7" t="s">
        <v>184</v>
      </c>
      <c r="B140" s="14" t="s">
        <v>102</v>
      </c>
      <c r="C140" s="13"/>
      <c r="D140" s="25"/>
      <c r="E140" s="27"/>
      <c r="F140" s="27"/>
      <c r="G140" s="27"/>
    </row>
    <row r="141" spans="1:15" ht="15.75" x14ac:dyDescent="0.25">
      <c r="A141" s="11" t="s">
        <v>185</v>
      </c>
      <c r="B141" s="14" t="s">
        <v>103</v>
      </c>
      <c r="C141" s="13"/>
      <c r="D141" s="25"/>
      <c r="E141" s="27"/>
      <c r="F141" s="27"/>
      <c r="G141" s="27"/>
    </row>
    <row r="142" spans="1:15" ht="15.75" x14ac:dyDescent="0.25">
      <c r="A142" s="38" t="s">
        <v>186</v>
      </c>
      <c r="B142" s="29" t="s">
        <v>104</v>
      </c>
      <c r="C142" s="30" t="s">
        <v>16</v>
      </c>
      <c r="D142" s="31"/>
      <c r="E142" s="32"/>
      <c r="F142" s="32"/>
      <c r="G142" s="32"/>
    </row>
    <row r="143" spans="1:15" ht="15.75" x14ac:dyDescent="0.25">
      <c r="A143" s="11" t="s">
        <v>74</v>
      </c>
      <c r="B143" s="14" t="s">
        <v>105</v>
      </c>
      <c r="C143" s="13">
        <v>610</v>
      </c>
      <c r="D143" s="25"/>
      <c r="E143" s="27"/>
      <c r="F143" s="27"/>
      <c r="G143" s="27"/>
    </row>
    <row r="144" spans="1:15" ht="15.75" x14ac:dyDescent="0.25">
      <c r="A144" s="11" t="s">
        <v>106</v>
      </c>
      <c r="B144" s="14"/>
      <c r="C144" s="13"/>
      <c r="D144" s="25"/>
      <c r="E144" s="27"/>
      <c r="F144" s="27"/>
      <c r="G144" s="27"/>
    </row>
    <row r="145" spans="1:7" ht="15.75" x14ac:dyDescent="0.25">
      <c r="A145" s="1"/>
      <c r="B145" s="4"/>
      <c r="C145" s="1"/>
      <c r="D145" s="1"/>
      <c r="E145" s="1"/>
      <c r="F145" s="1"/>
      <c r="G145" s="1"/>
    </row>
    <row r="147" spans="1:7" x14ac:dyDescent="0.25">
      <c r="B147" s="4"/>
    </row>
    <row r="148" spans="1:7" x14ac:dyDescent="0.25">
      <c r="B148" s="4"/>
    </row>
    <row r="149" spans="1:7" x14ac:dyDescent="0.25">
      <c r="B149" s="4"/>
    </row>
    <row r="150" spans="1:7" x14ac:dyDescent="0.25">
      <c r="B150" s="4"/>
    </row>
    <row r="151" spans="1:7" x14ac:dyDescent="0.25">
      <c r="B151" s="4"/>
    </row>
  </sheetData>
  <autoFilter ref="D1:D151"/>
  <mergeCells count="1">
    <mergeCell ref="A1:G1"/>
  </mergeCells>
  <pageMargins left="0.43307086614173229" right="0.19685039370078741" top="0.39370078740157483" bottom="0.35433070866141736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="76" zoomScaleNormal="76" workbookViewId="0">
      <selection activeCell="E20" sqref="E20"/>
    </sheetView>
  </sheetViews>
  <sheetFormatPr defaultRowHeight="15" x14ac:dyDescent="0.25"/>
  <cols>
    <col min="1" max="1" width="8.28515625" customWidth="1"/>
    <col min="2" max="2" width="62.5703125" customWidth="1"/>
    <col min="3" max="3" width="10" customWidth="1"/>
    <col min="4" max="4" width="12.28515625" customWidth="1"/>
    <col min="5" max="5" width="17.5703125" customWidth="1"/>
    <col min="6" max="6" width="16.42578125" customWidth="1"/>
    <col min="7" max="7" width="17.140625" customWidth="1"/>
    <col min="8" max="8" width="12.28515625" bestFit="1" customWidth="1"/>
  </cols>
  <sheetData>
    <row r="1" spans="1:8" ht="18" customHeight="1" x14ac:dyDescent="0.25">
      <c r="A1" s="225" t="s">
        <v>202</v>
      </c>
      <c r="B1" s="226"/>
      <c r="C1" s="226"/>
      <c r="D1" s="226"/>
      <c r="E1" s="226"/>
      <c r="F1" s="226"/>
      <c r="G1" s="226"/>
    </row>
    <row r="2" spans="1:8" ht="18" customHeight="1" x14ac:dyDescent="0.25">
      <c r="A2" s="227" t="s">
        <v>107</v>
      </c>
      <c r="B2" s="227" t="s">
        <v>1</v>
      </c>
      <c r="C2" s="227" t="s">
        <v>108</v>
      </c>
      <c r="D2" s="227" t="s">
        <v>109</v>
      </c>
      <c r="E2" s="228" t="s">
        <v>110</v>
      </c>
      <c r="F2" s="228"/>
      <c r="G2" s="228"/>
    </row>
    <row r="3" spans="1:8" ht="69" customHeight="1" x14ac:dyDescent="0.25">
      <c r="A3" s="227"/>
      <c r="B3" s="227"/>
      <c r="C3" s="227"/>
      <c r="D3" s="227"/>
      <c r="E3" s="200" t="s">
        <v>307</v>
      </c>
      <c r="F3" s="200" t="s">
        <v>308</v>
      </c>
      <c r="G3" s="200" t="s">
        <v>309</v>
      </c>
    </row>
    <row r="4" spans="1:8" ht="16.5" thickBot="1" x14ac:dyDescent="0.3">
      <c r="A4" s="95">
        <v>1</v>
      </c>
      <c r="B4" s="95">
        <v>2</v>
      </c>
      <c r="C4" s="95">
        <v>3</v>
      </c>
      <c r="D4" s="95">
        <v>4</v>
      </c>
      <c r="E4" s="95">
        <v>5</v>
      </c>
      <c r="F4" s="95">
        <v>6</v>
      </c>
      <c r="G4" s="95">
        <v>7</v>
      </c>
    </row>
    <row r="5" spans="1:8" ht="16.5" thickBot="1" x14ac:dyDescent="0.3">
      <c r="A5" s="98" t="s">
        <v>111</v>
      </c>
      <c r="B5" s="99" t="s">
        <v>194</v>
      </c>
      <c r="C5" s="100" t="s">
        <v>112</v>
      </c>
      <c r="D5" s="101" t="s">
        <v>16</v>
      </c>
      <c r="E5" s="102">
        <f>E8</f>
        <v>10605998.050000001</v>
      </c>
      <c r="F5" s="102">
        <f>F10</f>
        <v>10725921</v>
      </c>
      <c r="G5" s="102">
        <f>G10</f>
        <v>9692892</v>
      </c>
      <c r="H5" s="94"/>
    </row>
    <row r="6" spans="1:8" ht="15.75" x14ac:dyDescent="0.25">
      <c r="A6" s="123" t="s">
        <v>113</v>
      </c>
      <c r="B6" s="80" t="s">
        <v>18</v>
      </c>
      <c r="C6" s="96" t="s">
        <v>114</v>
      </c>
      <c r="D6" s="97" t="s">
        <v>16</v>
      </c>
      <c r="E6" s="97"/>
      <c r="F6" s="97"/>
      <c r="G6" s="124"/>
    </row>
    <row r="7" spans="1:8" ht="141.75" customHeight="1" x14ac:dyDescent="0.25">
      <c r="A7" s="125"/>
      <c r="B7" s="7" t="s">
        <v>195</v>
      </c>
      <c r="C7" s="12"/>
      <c r="D7" s="46"/>
      <c r="E7" s="46"/>
      <c r="F7" s="46"/>
      <c r="G7" s="126"/>
    </row>
    <row r="8" spans="1:8" ht="64.5" customHeight="1" x14ac:dyDescent="0.25">
      <c r="A8" s="125" t="s">
        <v>115</v>
      </c>
      <c r="B8" s="7" t="s">
        <v>196</v>
      </c>
      <c r="C8" s="47" t="s">
        <v>116</v>
      </c>
      <c r="D8" s="46" t="s">
        <v>16</v>
      </c>
      <c r="E8" s="46">
        <f>E10</f>
        <v>10605998.050000001</v>
      </c>
      <c r="F8" s="46">
        <f>F5</f>
        <v>10725921</v>
      </c>
      <c r="G8" s="46">
        <f>G5</f>
        <v>9692892</v>
      </c>
    </row>
    <row r="9" spans="1:8" ht="60.75" customHeight="1" thickBot="1" x14ac:dyDescent="0.3">
      <c r="A9" s="127" t="s">
        <v>117</v>
      </c>
      <c r="B9" s="84" t="s">
        <v>197</v>
      </c>
      <c r="C9" s="103" t="s">
        <v>118</v>
      </c>
      <c r="D9" s="104" t="s">
        <v>16</v>
      </c>
      <c r="E9" s="104"/>
      <c r="F9" s="104"/>
      <c r="G9" s="128"/>
    </row>
    <row r="10" spans="1:8" ht="65.25" customHeight="1" thickBot="1" x14ac:dyDescent="0.3">
      <c r="A10" s="98" t="s">
        <v>119</v>
      </c>
      <c r="B10" s="112" t="s">
        <v>198</v>
      </c>
      <c r="C10" s="100" t="s">
        <v>120</v>
      </c>
      <c r="D10" s="101" t="s">
        <v>16</v>
      </c>
      <c r="E10" s="102">
        <f>E28</f>
        <v>10605998.050000001</v>
      </c>
      <c r="F10" s="102">
        <f>F12+F21+F16</f>
        <v>10725921</v>
      </c>
      <c r="G10" s="102">
        <f>G12+G21+G16</f>
        <v>9692892</v>
      </c>
      <c r="H10" s="198">
        <f>Р1!E86</f>
        <v>10616998.050000001</v>
      </c>
    </row>
    <row r="11" spans="1:8" ht="15.75" x14ac:dyDescent="0.25">
      <c r="A11" s="117" t="s">
        <v>121</v>
      </c>
      <c r="B11" s="118" t="s">
        <v>18</v>
      </c>
      <c r="C11" s="105" t="s">
        <v>123</v>
      </c>
      <c r="D11" s="106" t="s">
        <v>16</v>
      </c>
      <c r="E11" s="106"/>
      <c r="F11" s="106"/>
      <c r="G11" s="107"/>
    </row>
    <row r="12" spans="1:8" ht="32.25" thickBot="1" x14ac:dyDescent="0.3">
      <c r="A12" s="119"/>
      <c r="B12" s="120" t="s">
        <v>122</v>
      </c>
      <c r="C12" s="108"/>
      <c r="D12" s="109"/>
      <c r="E12" s="138">
        <f>E14+E15</f>
        <v>7248025.9100000001</v>
      </c>
      <c r="F12" s="138">
        <f>F14+F15</f>
        <v>8105066</v>
      </c>
      <c r="G12" s="138">
        <f>G14+G15</f>
        <v>7019203</v>
      </c>
    </row>
    <row r="13" spans="1:8" ht="15.75" x14ac:dyDescent="0.25">
      <c r="A13" s="123" t="s">
        <v>124</v>
      </c>
      <c r="B13" s="80" t="s">
        <v>18</v>
      </c>
      <c r="C13" s="96" t="s">
        <v>125</v>
      </c>
      <c r="D13" s="97" t="s">
        <v>16</v>
      </c>
      <c r="E13" s="97"/>
      <c r="F13" s="97"/>
      <c r="G13" s="124"/>
    </row>
    <row r="14" spans="1:8" ht="31.5" x14ac:dyDescent="0.25">
      <c r="A14" s="125"/>
      <c r="B14" s="7" t="s">
        <v>126</v>
      </c>
      <c r="C14" s="47"/>
      <c r="D14" s="46"/>
      <c r="E14" s="46"/>
      <c r="F14" s="46"/>
      <c r="G14" s="46"/>
    </row>
    <row r="15" spans="1:8" ht="32.25" thickBot="1" x14ac:dyDescent="0.3">
      <c r="A15" s="127" t="s">
        <v>127</v>
      </c>
      <c r="B15" s="84" t="s">
        <v>199</v>
      </c>
      <c r="C15" s="103" t="s">
        <v>128</v>
      </c>
      <c r="D15" s="104" t="s">
        <v>16</v>
      </c>
      <c r="E15" s="110">
        <v>7248025.9100000001</v>
      </c>
      <c r="F15" s="110">
        <v>8105066</v>
      </c>
      <c r="G15" s="110">
        <v>7019203</v>
      </c>
    </row>
    <row r="16" spans="1:8" ht="48" thickBot="1" x14ac:dyDescent="0.3">
      <c r="A16" s="111" t="s">
        <v>129</v>
      </c>
      <c r="B16" s="112" t="s">
        <v>130</v>
      </c>
      <c r="C16" s="113" t="s">
        <v>131</v>
      </c>
      <c r="D16" s="114" t="s">
        <v>16</v>
      </c>
      <c r="E16" s="114">
        <f>E18+E19</f>
        <v>2004936</v>
      </c>
      <c r="F16" s="114">
        <f>F18+F19</f>
        <v>1320855</v>
      </c>
      <c r="G16" s="114">
        <f>G18+G19</f>
        <v>1373689</v>
      </c>
    </row>
    <row r="17" spans="1:7" ht="15.75" x14ac:dyDescent="0.25">
      <c r="A17" s="123" t="s">
        <v>132</v>
      </c>
      <c r="B17" s="80" t="s">
        <v>18</v>
      </c>
      <c r="C17" s="96" t="s">
        <v>133</v>
      </c>
      <c r="D17" s="97" t="s">
        <v>16</v>
      </c>
      <c r="E17" s="97"/>
      <c r="F17" s="97"/>
      <c r="G17" s="124"/>
    </row>
    <row r="18" spans="1:7" ht="31.5" x14ac:dyDescent="0.25">
      <c r="A18" s="125"/>
      <c r="B18" s="7" t="s">
        <v>126</v>
      </c>
      <c r="C18" s="47"/>
      <c r="D18" s="46"/>
      <c r="E18" s="46"/>
      <c r="F18" s="46"/>
      <c r="G18" s="46"/>
    </row>
    <row r="19" spans="1:7" ht="32.25" thickBot="1" x14ac:dyDescent="0.3">
      <c r="A19" s="127" t="s">
        <v>134</v>
      </c>
      <c r="B19" s="84" t="s">
        <v>144</v>
      </c>
      <c r="C19" s="103" t="s">
        <v>135</v>
      </c>
      <c r="D19" s="104" t="s">
        <v>16</v>
      </c>
      <c r="E19" s="104">
        <v>2004936</v>
      </c>
      <c r="F19" s="201">
        <v>1320855</v>
      </c>
      <c r="G19" s="201">
        <v>1373689</v>
      </c>
    </row>
    <row r="20" spans="1:7" ht="32.25" thickBot="1" x14ac:dyDescent="0.3">
      <c r="A20" s="111" t="s">
        <v>136</v>
      </c>
      <c r="B20" s="112" t="s">
        <v>201</v>
      </c>
      <c r="C20" s="113" t="s">
        <v>137</v>
      </c>
      <c r="D20" s="114" t="s">
        <v>16</v>
      </c>
      <c r="E20" s="114"/>
      <c r="F20" s="114"/>
      <c r="G20" s="115"/>
    </row>
    <row r="21" spans="1:7" ht="16.5" thickBot="1" x14ac:dyDescent="0.3">
      <c r="A21" s="116" t="s">
        <v>138</v>
      </c>
      <c r="B21" s="112" t="s">
        <v>139</v>
      </c>
      <c r="C21" s="113" t="s">
        <v>140</v>
      </c>
      <c r="D21" s="114" t="s">
        <v>16</v>
      </c>
      <c r="E21" s="114">
        <f>E23+E24</f>
        <v>1353036.14</v>
      </c>
      <c r="F21" s="114">
        <f>F23+F24</f>
        <v>1300000</v>
      </c>
      <c r="G21" s="114">
        <f>G23+G24</f>
        <v>1300000</v>
      </c>
    </row>
    <row r="22" spans="1:7" ht="15.75" x14ac:dyDescent="0.25">
      <c r="A22" s="129" t="s">
        <v>141</v>
      </c>
      <c r="B22" s="80" t="s">
        <v>18</v>
      </c>
      <c r="C22" s="96" t="s">
        <v>142</v>
      </c>
      <c r="D22" s="97" t="s">
        <v>16</v>
      </c>
      <c r="E22" s="97"/>
      <c r="F22" s="97"/>
      <c r="G22" s="124"/>
    </row>
    <row r="23" spans="1:7" ht="31.5" x14ac:dyDescent="0.25">
      <c r="A23" s="130"/>
      <c r="B23" s="7" t="s">
        <v>126</v>
      </c>
      <c r="C23" s="47"/>
      <c r="D23" s="46"/>
      <c r="E23" s="46"/>
      <c r="F23" s="46"/>
      <c r="G23" s="46"/>
    </row>
    <row r="24" spans="1:7" ht="32.25" thickBot="1" x14ac:dyDescent="0.3">
      <c r="A24" s="131" t="s">
        <v>143</v>
      </c>
      <c r="B24" s="84" t="s">
        <v>144</v>
      </c>
      <c r="C24" s="103" t="s">
        <v>145</v>
      </c>
      <c r="D24" s="104" t="s">
        <v>16</v>
      </c>
      <c r="E24" s="104">
        <v>1353036.14</v>
      </c>
      <c r="F24" s="201">
        <f>Р1!F103+Р1!F127+Р1!F128+Р1!F129+Р1!F129+Р1!F130+Р1!F132</f>
        <v>1300000</v>
      </c>
      <c r="G24" s="201">
        <f>Р1!G103+Р1!G127+Р1!G128+Р1!G129+Р1!G129+Р1!G130+Р1!G132</f>
        <v>1300000</v>
      </c>
    </row>
    <row r="25" spans="1:7" ht="63.75" thickBot="1" x14ac:dyDescent="0.3">
      <c r="A25" s="121" t="s">
        <v>146</v>
      </c>
      <c r="B25" s="112" t="s">
        <v>200</v>
      </c>
      <c r="C25" s="113" t="s">
        <v>147</v>
      </c>
      <c r="D25" s="114" t="s">
        <v>16</v>
      </c>
      <c r="E25" s="114"/>
      <c r="F25" s="114"/>
      <c r="G25" s="115"/>
    </row>
    <row r="26" spans="1:7" ht="15.75" x14ac:dyDescent="0.25">
      <c r="A26" s="234"/>
      <c r="B26" s="80" t="s">
        <v>148</v>
      </c>
      <c r="C26" s="237" t="s">
        <v>149</v>
      </c>
      <c r="D26" s="231"/>
      <c r="E26" s="231"/>
      <c r="F26" s="231"/>
      <c r="G26" s="229"/>
    </row>
    <row r="27" spans="1:7" ht="16.5" thickBot="1" x14ac:dyDescent="0.3">
      <c r="A27" s="235"/>
      <c r="B27" s="84"/>
      <c r="C27" s="239"/>
      <c r="D27" s="232"/>
      <c r="E27" s="232"/>
      <c r="F27" s="232"/>
      <c r="G27" s="233"/>
    </row>
    <row r="28" spans="1:7" ht="63.75" thickBot="1" x14ac:dyDescent="0.3">
      <c r="A28" s="121" t="s">
        <v>150</v>
      </c>
      <c r="B28" s="112" t="s">
        <v>152</v>
      </c>
      <c r="C28" s="113" t="s">
        <v>151</v>
      </c>
      <c r="D28" s="114" t="s">
        <v>16</v>
      </c>
      <c r="E28" s="122">
        <f>SUM(E24,E19,E15)</f>
        <v>10605998.050000001</v>
      </c>
      <c r="F28" s="122">
        <f>F10</f>
        <v>10725921</v>
      </c>
      <c r="G28" s="122">
        <f>G10</f>
        <v>9692892</v>
      </c>
    </row>
    <row r="29" spans="1:7" ht="15.75" x14ac:dyDescent="0.25">
      <c r="A29" s="234"/>
      <c r="B29" s="80" t="s">
        <v>148</v>
      </c>
      <c r="C29" s="237" t="s">
        <v>153</v>
      </c>
      <c r="D29" s="231"/>
      <c r="E29" s="231"/>
      <c r="F29" s="231"/>
      <c r="G29" s="229"/>
    </row>
    <row r="30" spans="1:7" ht="16.5" thickBot="1" x14ac:dyDescent="0.3">
      <c r="A30" s="236"/>
      <c r="B30" s="132"/>
      <c r="C30" s="238"/>
      <c r="D30" s="240"/>
      <c r="E30" s="240"/>
      <c r="F30" s="240"/>
      <c r="G30" s="230"/>
    </row>
    <row r="31" spans="1:7" ht="15.75" x14ac:dyDescent="0.25">
      <c r="A31" s="2"/>
      <c r="B31" s="3"/>
      <c r="C31" s="16"/>
      <c r="D31" s="18"/>
      <c r="E31" s="18"/>
      <c r="F31" s="18"/>
      <c r="G31" s="18"/>
    </row>
    <row r="32" spans="1:7" ht="25.5" customHeight="1" x14ac:dyDescent="0.25">
      <c r="A32" s="2"/>
      <c r="B32" s="39" t="s">
        <v>227</v>
      </c>
      <c r="C32" s="21" t="s">
        <v>155</v>
      </c>
      <c r="D32" s="243"/>
      <c r="E32" s="243"/>
      <c r="F32" s="18"/>
      <c r="G32" s="18"/>
    </row>
    <row r="33" spans="1:7" ht="25.5" customHeight="1" x14ac:dyDescent="0.25">
      <c r="A33" s="2"/>
      <c r="B33" s="19" t="s">
        <v>154</v>
      </c>
      <c r="C33" s="20" t="s">
        <v>156</v>
      </c>
      <c r="D33" s="241" t="s">
        <v>157</v>
      </c>
      <c r="E33" s="241"/>
      <c r="F33" s="18"/>
      <c r="G33" s="18"/>
    </row>
    <row r="34" spans="1:7" ht="25.5" customHeight="1" x14ac:dyDescent="0.25">
      <c r="A34" s="2"/>
      <c r="B34" s="39" t="s">
        <v>190</v>
      </c>
      <c r="C34" s="21" t="s">
        <v>155</v>
      </c>
      <c r="D34" s="243"/>
      <c r="E34" s="243"/>
      <c r="F34" s="18"/>
      <c r="G34" s="18"/>
    </row>
    <row r="35" spans="1:7" ht="25.5" customHeight="1" x14ac:dyDescent="0.25">
      <c r="A35" s="2"/>
      <c r="B35" s="19" t="s">
        <v>158</v>
      </c>
      <c r="C35" s="20" t="s">
        <v>156</v>
      </c>
      <c r="D35" s="241" t="s">
        <v>157</v>
      </c>
      <c r="E35" s="241"/>
      <c r="F35" s="18"/>
      <c r="G35" s="18"/>
    </row>
    <row r="36" spans="1:7" ht="26.25" hidden="1" customHeight="1" x14ac:dyDescent="0.25">
      <c r="A36" s="2"/>
      <c r="B36" s="5" t="s">
        <v>159</v>
      </c>
      <c r="C36" s="242" t="s">
        <v>160</v>
      </c>
      <c r="D36" s="242"/>
      <c r="E36" s="243"/>
      <c r="F36" s="243"/>
      <c r="G36" s="21" t="s">
        <v>163</v>
      </c>
    </row>
    <row r="37" spans="1:7" ht="25.5" hidden="1" customHeight="1" x14ac:dyDescent="0.25">
      <c r="A37" s="2"/>
      <c r="B37" s="5"/>
      <c r="C37" s="241" t="s">
        <v>161</v>
      </c>
      <c r="D37" s="241"/>
      <c r="E37" s="241" t="s">
        <v>162</v>
      </c>
      <c r="F37" s="241"/>
      <c r="G37" s="20" t="s">
        <v>164</v>
      </c>
    </row>
    <row r="38" spans="1:7" ht="15.75" x14ac:dyDescent="0.25">
      <c r="A38" s="2"/>
      <c r="B38" s="41"/>
      <c r="C38" s="16"/>
      <c r="D38" s="18"/>
      <c r="E38" s="18"/>
      <c r="F38" s="18"/>
      <c r="G38" s="18"/>
    </row>
    <row r="39" spans="1:7" ht="15.75" x14ac:dyDescent="0.25">
      <c r="A39" s="2"/>
      <c r="B39" s="1"/>
      <c r="C39" s="16"/>
      <c r="D39" s="18"/>
      <c r="E39" s="18"/>
      <c r="F39" s="18"/>
      <c r="G39" s="18"/>
    </row>
    <row r="40" spans="1:7" ht="15.75" x14ac:dyDescent="0.25">
      <c r="A40" s="2"/>
      <c r="B40" s="1"/>
      <c r="C40" s="16"/>
      <c r="D40" s="18"/>
      <c r="E40" s="18"/>
      <c r="F40" s="18"/>
      <c r="G40" s="18"/>
    </row>
    <row r="41" spans="1:7" ht="15.75" x14ac:dyDescent="0.25">
      <c r="A41" s="2"/>
      <c r="B41" s="1"/>
      <c r="C41" s="16"/>
      <c r="D41" s="18"/>
      <c r="E41" s="18"/>
      <c r="F41" s="18"/>
      <c r="G41" s="18"/>
    </row>
    <row r="42" spans="1:7" ht="15.75" x14ac:dyDescent="0.25">
      <c r="A42" s="2"/>
      <c r="B42" s="1"/>
      <c r="C42" s="16"/>
      <c r="D42" s="18"/>
      <c r="E42" s="18"/>
      <c r="F42" s="18"/>
      <c r="G42" s="18"/>
    </row>
    <row r="43" spans="1:7" x14ac:dyDescent="0.25">
      <c r="C43" s="17"/>
      <c r="D43" s="15"/>
      <c r="E43" s="15"/>
      <c r="F43" s="15"/>
      <c r="G43" s="15"/>
    </row>
  </sheetData>
  <mergeCells count="26">
    <mergeCell ref="E37:F37"/>
    <mergeCell ref="C36:D36"/>
    <mergeCell ref="C37:D37"/>
    <mergeCell ref="E29:E30"/>
    <mergeCell ref="F29:F30"/>
    <mergeCell ref="D32:E32"/>
    <mergeCell ref="D33:E33"/>
    <mergeCell ref="D34:E34"/>
    <mergeCell ref="D35:E35"/>
    <mergeCell ref="E36:F36"/>
    <mergeCell ref="A26:A27"/>
    <mergeCell ref="A29:A30"/>
    <mergeCell ref="C29:C30"/>
    <mergeCell ref="C26:C27"/>
    <mergeCell ref="D29:D30"/>
    <mergeCell ref="G29:G30"/>
    <mergeCell ref="D26:D27"/>
    <mergeCell ref="E26:E27"/>
    <mergeCell ref="F26:F27"/>
    <mergeCell ref="G26:G27"/>
    <mergeCell ref="A1:G1"/>
    <mergeCell ref="A2:A3"/>
    <mergeCell ref="B2:B3"/>
    <mergeCell ref="C2:C3"/>
    <mergeCell ref="D2:D3"/>
    <mergeCell ref="E2:G2"/>
  </mergeCells>
  <pageMargins left="0.31496062992125984" right="0.15748031496062992" top="0.31496062992125984" bottom="0.23622047244094491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workbookViewId="0">
      <selection activeCell="B13" sqref="B13:I13"/>
    </sheetView>
  </sheetViews>
  <sheetFormatPr defaultRowHeight="15" x14ac:dyDescent="0.25"/>
  <cols>
    <col min="8" max="8" width="11" bestFit="1" customWidth="1"/>
  </cols>
  <sheetData>
    <row r="2" spans="1:10" x14ac:dyDescent="0.25">
      <c r="A2" s="253"/>
      <c r="B2" s="253"/>
      <c r="C2" s="253"/>
      <c r="D2" s="253"/>
      <c r="F2" s="254" t="s">
        <v>187</v>
      </c>
      <c r="G2" s="253"/>
      <c r="H2" s="253"/>
      <c r="I2" s="253"/>
      <c r="J2" s="253"/>
    </row>
    <row r="3" spans="1:10" x14ac:dyDescent="0.25">
      <c r="A3" s="253"/>
      <c r="B3" s="253"/>
      <c r="C3" s="253"/>
      <c r="D3" s="253"/>
      <c r="F3" s="254" t="s">
        <v>266</v>
      </c>
      <c r="G3" s="253"/>
      <c r="H3" s="253"/>
      <c r="I3" s="253"/>
      <c r="J3" s="253"/>
    </row>
    <row r="4" spans="1:10" x14ac:dyDescent="0.25">
      <c r="A4" s="164"/>
      <c r="B4" s="164"/>
      <c r="C4" s="164"/>
      <c r="D4" s="164"/>
    </row>
    <row r="5" spans="1:10" x14ac:dyDescent="0.25">
      <c r="A5" s="253"/>
      <c r="B5" s="253"/>
      <c r="C5" s="253"/>
      <c r="D5" s="253"/>
      <c r="F5" s="254" t="s">
        <v>265</v>
      </c>
      <c r="G5" s="253"/>
      <c r="H5" s="253"/>
      <c r="I5" s="253"/>
      <c r="J5" s="253"/>
    </row>
    <row r="6" spans="1:10" x14ac:dyDescent="0.25">
      <c r="A6" s="253"/>
      <c r="B6" s="253"/>
      <c r="C6" s="253"/>
      <c r="D6" s="253"/>
      <c r="F6" s="254"/>
      <c r="G6" s="253"/>
      <c r="H6" s="253"/>
      <c r="I6" s="253"/>
      <c r="J6" s="253"/>
    </row>
    <row r="7" spans="1:10" x14ac:dyDescent="0.25">
      <c r="F7" t="s">
        <v>252</v>
      </c>
    </row>
    <row r="8" spans="1:10" x14ac:dyDescent="0.25">
      <c r="F8" t="s">
        <v>254</v>
      </c>
    </row>
    <row r="11" spans="1:10" x14ac:dyDescent="0.25">
      <c r="B11" s="165"/>
      <c r="C11" s="165"/>
      <c r="D11" s="165"/>
      <c r="E11" s="248" t="s">
        <v>242</v>
      </c>
      <c r="F11" s="248"/>
      <c r="G11" s="165"/>
      <c r="H11" s="165"/>
      <c r="I11" s="165"/>
    </row>
    <row r="12" spans="1:10" x14ac:dyDescent="0.25">
      <c r="B12" s="248" t="s">
        <v>243</v>
      </c>
      <c r="C12" s="248"/>
      <c r="D12" s="248"/>
      <c r="E12" s="248"/>
      <c r="F12" s="248"/>
      <c r="G12" s="248"/>
      <c r="H12" s="248"/>
      <c r="I12" s="248"/>
    </row>
    <row r="13" spans="1:10" x14ac:dyDescent="0.25">
      <c r="B13" s="248" t="s">
        <v>302</v>
      </c>
      <c r="C13" s="248"/>
      <c r="D13" s="248"/>
      <c r="E13" s="248"/>
      <c r="F13" s="248"/>
      <c r="G13" s="248"/>
      <c r="H13" s="248"/>
      <c r="I13" s="248"/>
    </row>
    <row r="14" spans="1:10" x14ac:dyDescent="0.25">
      <c r="B14" s="248"/>
      <c r="C14" s="248"/>
      <c r="D14" s="248"/>
      <c r="E14" s="248"/>
      <c r="F14" s="248"/>
      <c r="G14" s="248"/>
      <c r="H14" s="248"/>
      <c r="I14" s="248"/>
    </row>
    <row r="17" spans="1:10" ht="46.9" customHeight="1" x14ac:dyDescent="0.25">
      <c r="A17" s="251" t="s">
        <v>188</v>
      </c>
      <c r="B17" s="251"/>
      <c r="C17" s="251"/>
      <c r="D17" s="251"/>
      <c r="E17" s="251"/>
      <c r="F17" s="246" t="s">
        <v>259</v>
      </c>
      <c r="G17" s="246"/>
      <c r="H17" s="246"/>
      <c r="I17" s="246"/>
      <c r="J17" s="246"/>
    </row>
    <row r="18" spans="1:10" ht="43.7" customHeight="1" x14ac:dyDescent="0.25">
      <c r="A18" s="247" t="s">
        <v>244</v>
      </c>
      <c r="B18" s="247"/>
      <c r="C18" s="247"/>
      <c r="D18" s="247"/>
      <c r="E18" s="247"/>
      <c r="F18" s="247" t="s">
        <v>245</v>
      </c>
      <c r="G18" s="247"/>
      <c r="H18" s="247"/>
      <c r="I18" s="247"/>
      <c r="J18" s="247"/>
    </row>
    <row r="19" spans="1:10" ht="29.65" customHeight="1" x14ac:dyDescent="0.25">
      <c r="A19" s="246" t="s">
        <v>246</v>
      </c>
      <c r="B19" s="252"/>
      <c r="C19" s="252"/>
      <c r="D19" s="252"/>
      <c r="E19" s="252"/>
      <c r="F19" s="246" t="s">
        <v>260</v>
      </c>
      <c r="G19" s="246"/>
      <c r="H19" s="246"/>
      <c r="I19" s="246"/>
      <c r="J19" s="246"/>
    </row>
    <row r="22" spans="1:10" x14ac:dyDescent="0.25">
      <c r="H22" s="166"/>
    </row>
    <row r="23" spans="1:10" x14ac:dyDescent="0.25">
      <c r="F23" s="167"/>
      <c r="G23" s="167" t="s">
        <v>247</v>
      </c>
      <c r="H23" s="166"/>
    </row>
    <row r="24" spans="1:10" x14ac:dyDescent="0.25">
      <c r="E24" s="244" t="s">
        <v>248</v>
      </c>
      <c r="F24" s="244"/>
      <c r="G24" s="245"/>
      <c r="H24" s="166"/>
    </row>
    <row r="25" spans="1:10" x14ac:dyDescent="0.25">
      <c r="F25" s="249" t="s">
        <v>249</v>
      </c>
      <c r="G25" s="250"/>
      <c r="H25" s="166">
        <v>906</v>
      </c>
    </row>
    <row r="26" spans="1:10" x14ac:dyDescent="0.25">
      <c r="E26" s="244" t="s">
        <v>248</v>
      </c>
      <c r="F26" s="244"/>
      <c r="G26" s="245"/>
      <c r="H26" s="166"/>
    </row>
    <row r="27" spans="1:10" x14ac:dyDescent="0.25">
      <c r="F27" s="167"/>
      <c r="G27" s="167" t="s">
        <v>250</v>
      </c>
      <c r="H27" s="166">
        <v>6636005622</v>
      </c>
    </row>
    <row r="28" spans="1:10" x14ac:dyDescent="0.25">
      <c r="F28" s="167"/>
      <c r="G28" s="167" t="s">
        <v>251</v>
      </c>
      <c r="H28" s="166">
        <v>661901001</v>
      </c>
    </row>
    <row r="29" spans="1:10" x14ac:dyDescent="0.25">
      <c r="F29" s="167"/>
      <c r="G29" s="167" t="s">
        <v>189</v>
      </c>
      <c r="H29" s="166">
        <v>383</v>
      </c>
    </row>
  </sheetData>
  <mergeCells count="21">
    <mergeCell ref="E11:F11"/>
    <mergeCell ref="F19:J19"/>
    <mergeCell ref="A2:D2"/>
    <mergeCell ref="F2:J2"/>
    <mergeCell ref="A3:D3"/>
    <mergeCell ref="F3:J3"/>
    <mergeCell ref="A18:E18"/>
    <mergeCell ref="F5:J5"/>
    <mergeCell ref="A5:D5"/>
    <mergeCell ref="F6:J6"/>
    <mergeCell ref="A6:D6"/>
    <mergeCell ref="B14:I14"/>
    <mergeCell ref="E26:G26"/>
    <mergeCell ref="F17:J17"/>
    <mergeCell ref="F18:J18"/>
    <mergeCell ref="E24:G24"/>
    <mergeCell ref="B12:I12"/>
    <mergeCell ref="F25:G25"/>
    <mergeCell ref="A17:E17"/>
    <mergeCell ref="B13:I13"/>
    <mergeCell ref="A19:E19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Р1</vt:lpstr>
      <vt:lpstr>Р2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2023-01-09T03:23:32Z</dcterms:modified>
</cp:coreProperties>
</file>