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зигуловская школа\Downloads\"/>
    </mc:Choice>
  </mc:AlternateContent>
  <bookViews>
    <workbookView xWindow="0" yWindow="0" windowWidth="23040" windowHeight="9072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процедур'!$A$1:$AY$155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25" i="5" l="1"/>
  <c r="AR124" i="5"/>
  <c r="AQ125" i="5"/>
  <c r="AS125" i="5" s="1"/>
  <c r="AQ139" i="5" l="1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38" i="5"/>
  <c r="AQ117" i="5"/>
  <c r="AQ118" i="5"/>
  <c r="AQ119" i="5"/>
  <c r="AQ120" i="5"/>
  <c r="AQ121" i="5"/>
  <c r="AQ122" i="5"/>
  <c r="AQ123" i="5"/>
  <c r="AQ124" i="5"/>
  <c r="AQ126" i="5"/>
  <c r="AQ127" i="5"/>
  <c r="AQ128" i="5"/>
  <c r="AQ129" i="5"/>
  <c r="AQ130" i="5"/>
  <c r="AQ131" i="5"/>
  <c r="AQ132" i="5"/>
  <c r="AQ133" i="5"/>
  <c r="AQ11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109" i="5"/>
  <c r="AQ110" i="5"/>
  <c r="AQ111" i="5"/>
  <c r="AQ96" i="5"/>
  <c r="AQ81" i="5"/>
  <c r="AQ82" i="5"/>
  <c r="AQ83" i="5"/>
  <c r="AQ84" i="5"/>
  <c r="AQ85" i="5"/>
  <c r="AQ86" i="5"/>
  <c r="AQ87" i="5"/>
  <c r="AQ88" i="5"/>
  <c r="AQ89" i="5"/>
  <c r="AQ90" i="5"/>
  <c r="AQ91" i="5"/>
  <c r="AQ80" i="5"/>
  <c r="AQ65" i="5"/>
  <c r="AQ66" i="5"/>
  <c r="AQ67" i="5"/>
  <c r="AQ68" i="5"/>
  <c r="AQ69" i="5"/>
  <c r="AQ70" i="5"/>
  <c r="AQ71" i="5"/>
  <c r="AQ72" i="5"/>
  <c r="AQ73" i="5"/>
  <c r="AQ74" i="5"/>
  <c r="AQ75" i="5"/>
  <c r="AQ64" i="5"/>
  <c r="AQ50" i="5"/>
  <c r="AQ51" i="5" l="1"/>
  <c r="AQ52" i="5"/>
  <c r="AQ53" i="5"/>
  <c r="AQ54" i="5"/>
  <c r="AQ55" i="5"/>
  <c r="AQ56" i="5"/>
  <c r="AQ57" i="5"/>
  <c r="AQ58" i="5"/>
  <c r="AQ59" i="5"/>
  <c r="AQ37" i="5"/>
  <c r="AS109" i="5" l="1"/>
  <c r="AR109" i="5"/>
  <c r="AR110" i="5"/>
  <c r="AR58" i="5"/>
  <c r="AQ43" i="5"/>
  <c r="AR43" i="5"/>
  <c r="AQ25" i="5"/>
  <c r="AR25" i="5"/>
  <c r="AQ26" i="5"/>
  <c r="AR26" i="5"/>
  <c r="AS110" i="5" l="1"/>
  <c r="AS58" i="5"/>
  <c r="AS43" i="5"/>
  <c r="AS25" i="5"/>
  <c r="AS26" i="5"/>
  <c r="AR154" i="5"/>
  <c r="AR153" i="5"/>
  <c r="AR152" i="5"/>
  <c r="AR151" i="5"/>
  <c r="AR150" i="5"/>
  <c r="AR149" i="5"/>
  <c r="AR148" i="5"/>
  <c r="AR147" i="5"/>
  <c r="AR146" i="5"/>
  <c r="AR145" i="5"/>
  <c r="AR144" i="5"/>
  <c r="AR139" i="5"/>
  <c r="AR141" i="5"/>
  <c r="AR142" i="5"/>
  <c r="AR143" i="5"/>
  <c r="AR138" i="5"/>
  <c r="AR133" i="5"/>
  <c r="AR131" i="5"/>
  <c r="AR132" i="5"/>
  <c r="AR130" i="5"/>
  <c r="AR127" i="5"/>
  <c r="AR128" i="5"/>
  <c r="AR129" i="5"/>
  <c r="AR126" i="5"/>
  <c r="AR123" i="5"/>
  <c r="AR122" i="5"/>
  <c r="AR121" i="5"/>
  <c r="AR120" i="5"/>
  <c r="AR119" i="5"/>
  <c r="AR117" i="5"/>
  <c r="AR116" i="5"/>
  <c r="AR111" i="5"/>
  <c r="AR107" i="5"/>
  <c r="AR106" i="5"/>
  <c r="AR105" i="5"/>
  <c r="AR104" i="5"/>
  <c r="AR103" i="5"/>
  <c r="AR102" i="5"/>
  <c r="AR101" i="5"/>
  <c r="AR100" i="5"/>
  <c r="AR99" i="5"/>
  <c r="AR97" i="5"/>
  <c r="AR96" i="5"/>
  <c r="AR91" i="5"/>
  <c r="AR90" i="5"/>
  <c r="AR87" i="5"/>
  <c r="AR88" i="5"/>
  <c r="AR89" i="5"/>
  <c r="AR86" i="5"/>
  <c r="AR85" i="5"/>
  <c r="AR84" i="5"/>
  <c r="AR83" i="5"/>
  <c r="AR81" i="5"/>
  <c r="AR80" i="5"/>
  <c r="AR75" i="5"/>
  <c r="AR74" i="5"/>
  <c r="AR71" i="5"/>
  <c r="AR72" i="5"/>
  <c r="AR73" i="5"/>
  <c r="AR70" i="5"/>
  <c r="AR69" i="5"/>
  <c r="AR68" i="5"/>
  <c r="AR67" i="5"/>
  <c r="AR65" i="5"/>
  <c r="AR64" i="5"/>
  <c r="AR56" i="5"/>
  <c r="AR57" i="5"/>
  <c r="AR55" i="5"/>
  <c r="AR44" i="5"/>
  <c r="AR42" i="5"/>
  <c r="AR30" i="5"/>
  <c r="AR31" i="5"/>
  <c r="AR29" i="5"/>
  <c r="AR19" i="5"/>
  <c r="AR17" i="5"/>
  <c r="AR18" i="5"/>
  <c r="AR16" i="5"/>
  <c r="AS146" i="5" l="1"/>
  <c r="AS147" i="5"/>
  <c r="AS148" i="5"/>
  <c r="AS149" i="5"/>
  <c r="AS150" i="5"/>
  <c r="AS151" i="5"/>
  <c r="AS152" i="5"/>
  <c r="AS153" i="5"/>
  <c r="AS124" i="5"/>
  <c r="AS126" i="5"/>
  <c r="AS127" i="5"/>
  <c r="AS128" i="5"/>
  <c r="AS129" i="5"/>
  <c r="AS130" i="5"/>
  <c r="AS131" i="5"/>
  <c r="AS132" i="5"/>
  <c r="AS133" i="5"/>
  <c r="AS107" i="5"/>
  <c r="AS111" i="5"/>
  <c r="AS106" i="5"/>
  <c r="AS88" i="5"/>
  <c r="AS89" i="5"/>
  <c r="AS90" i="5"/>
  <c r="AS91" i="5"/>
  <c r="AS75" i="5" l="1"/>
  <c r="AS74" i="5"/>
  <c r="AS72" i="5"/>
  <c r="AS73" i="5"/>
  <c r="AS71" i="5"/>
  <c r="AR59" i="5"/>
  <c r="AR32" i="5"/>
  <c r="AR45" i="5"/>
  <c r="AS56" i="5"/>
  <c r="AS57" i="5"/>
  <c r="AR54" i="5"/>
  <c r="AR53" i="5"/>
  <c r="AR52" i="5"/>
  <c r="AR51" i="5"/>
  <c r="AR50" i="5"/>
  <c r="AS70" i="5"/>
  <c r="AS69" i="5"/>
  <c r="AS68" i="5"/>
  <c r="AS67" i="5"/>
  <c r="AS65" i="5"/>
  <c r="AS64" i="5"/>
  <c r="AQ45" i="5"/>
  <c r="AQ44" i="5"/>
  <c r="AS44" i="5" s="1"/>
  <c r="AQ42" i="5"/>
  <c r="AS42" i="5" s="1"/>
  <c r="AR41" i="5"/>
  <c r="AQ41" i="5"/>
  <c r="AR40" i="5"/>
  <c r="AQ40" i="5"/>
  <c r="AR39" i="5"/>
  <c r="AQ39" i="5"/>
  <c r="AR38" i="5"/>
  <c r="AQ38" i="5"/>
  <c r="AR37" i="5"/>
  <c r="AR28" i="5"/>
  <c r="AR27" i="5"/>
  <c r="AR24" i="5"/>
  <c r="AQ32" i="5"/>
  <c r="AQ31" i="5"/>
  <c r="AQ30" i="5"/>
  <c r="AS30" i="5" s="1"/>
  <c r="AQ29" i="5"/>
  <c r="AQ28" i="5"/>
  <c r="AQ27" i="5"/>
  <c r="AQ24" i="5"/>
  <c r="AS154" i="5"/>
  <c r="AS145" i="5"/>
  <c r="AS144" i="5"/>
  <c r="AS143" i="5"/>
  <c r="AS142" i="5"/>
  <c r="AS141" i="5"/>
  <c r="AS139" i="5"/>
  <c r="AS138" i="5"/>
  <c r="AS123" i="5"/>
  <c r="AS122" i="5"/>
  <c r="AS121" i="5"/>
  <c r="AS120" i="5"/>
  <c r="AS119" i="5"/>
  <c r="AS117" i="5"/>
  <c r="AS116" i="5"/>
  <c r="AS105" i="5"/>
  <c r="AS104" i="5"/>
  <c r="AS103" i="5"/>
  <c r="AS102" i="5"/>
  <c r="AS101" i="5"/>
  <c r="AS100" i="5"/>
  <c r="AS99" i="5"/>
  <c r="AS97" i="5"/>
  <c r="AS96" i="5"/>
  <c r="AS87" i="5"/>
  <c r="AS86" i="5"/>
  <c r="AS85" i="5"/>
  <c r="AS84" i="5"/>
  <c r="AS83" i="5"/>
  <c r="AS81" i="5"/>
  <c r="AS80" i="5"/>
  <c r="AS55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31" i="5"/>
  <c r="AS27" i="5"/>
  <c r="AS28" i="5"/>
  <c r="AS29" i="5"/>
  <c r="AS24" i="5"/>
</calcChain>
</file>

<file path=xl/sharedStrings.xml><?xml version="1.0" encoding="utf-8"?>
<sst xmlns="http://schemas.openxmlformats.org/spreadsheetml/2006/main" count="905" uniqueCount="104">
  <si>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</si>
  <si>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</si>
  <si>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</si>
  <si>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</si>
  <si>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</si>
  <si>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</si>
  <si>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</si>
  <si>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</si>
  <si>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</si>
  <si>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</si>
  <si>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</si>
  <si>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</si>
  <si>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</si>
  <si>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</si>
  <si>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</si>
  <si>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</si>
  <si>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</si>
  <si>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</si>
  <si>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</si>
  <si>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</si>
  <si>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</si>
  <si>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</si>
  <si>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</si>
  <si>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</si>
  <si>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</si>
  <si>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</si>
  <si>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</si>
  <si>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</si>
  <si>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</si>
  <si>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</si>
  <si>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</si>
  <si>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</si>
  <si>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</si>
  <si>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</si>
  <si>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</si>
  <si>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</si>
  <si>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</si>
  <si>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</si>
  <si>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</si>
  <si>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</si>
  <si>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</si>
  <si>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</si>
  <si>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</si>
  <si>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</si>
  <si>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</si>
  <si>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</si>
  <si>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1а</t>
  </si>
  <si>
    <t>1в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</si>
  <si>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</si>
  <si>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</si>
  <si>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</si>
  <si>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</si>
  <si>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</si>
  <si>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</si>
  <si>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</si>
  <si>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2а</t>
  </si>
  <si>
    <t>3а</t>
  </si>
  <si>
    <t>4а</t>
  </si>
  <si>
    <t>Основы религиозных культур и светской этики</t>
  </si>
  <si>
    <t>Труд (технология)</t>
  </si>
  <si>
    <t>5а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</si>
  <si>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</si>
  <si>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</si>
  <si>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</si>
  <si>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</si>
  <si>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</si>
  <si>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</si>
  <si>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</si>
  <si>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</si>
  <si>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</si>
  <si>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</si>
  <si>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</si>
  <si>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7а</t>
  </si>
  <si>
    <t>Основы безопасности и защиты Родины</t>
  </si>
  <si>
    <t>8а</t>
  </si>
  <si>
    <t>9а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</si>
  <si>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</si>
  <si>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</si>
  <si>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</si>
  <si>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</si>
  <si>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</si>
  <si>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</si>
  <si>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</si>
  <si>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</si>
  <si>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</si>
  <si>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МАОУ "Азигуловская школа имени Героя Советского Союза Назипа Хазиповича Хазипова"</t>
  </si>
  <si>
    <t>с.Азигулово</t>
  </si>
  <si>
    <t>Иностранный язык (английский)</t>
  </si>
  <si>
    <t>К.Р</t>
  </si>
  <si>
    <t>К.Р.</t>
  </si>
  <si>
    <t>П.Р.</t>
  </si>
  <si>
    <t>С.Д.</t>
  </si>
  <si>
    <t>Д.</t>
  </si>
  <si>
    <t>Родной язык (татарский)</t>
  </si>
  <si>
    <t>5 а</t>
  </si>
  <si>
    <t>К.С.</t>
  </si>
  <si>
    <t>КД</t>
  </si>
  <si>
    <t>КР</t>
  </si>
  <si>
    <t>П.Р</t>
  </si>
  <si>
    <t>ПР</t>
  </si>
  <si>
    <t>112-од</t>
  </si>
  <si>
    <t>03.09.2025 г.</t>
  </si>
  <si>
    <t xml:space="preserve"> №112-од</t>
  </si>
  <si>
    <t>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</si>
</sst>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2" fillId="9" borderId="0" xfId="0" applyFont="1" applyFill="1"/>
    <xf numFmtId="0" fontId="4" fillId="9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5"/>
  <sheetViews>
    <sheetView tabSelected="1" view="pageBreakPreview" topLeftCell="A108" zoomScale="85" zoomScaleNormal="85" zoomScaleSheetLayoutView="85" workbookViewId="0">
      <selection activeCell="AK126" sqref="AK126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5" width="9.44140625" style="1" customWidth="1"/>
    <col min="6" max="6" width="4.33203125" style="1" customWidth="1"/>
    <col min="7" max="7" width="3.3320312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63" customFormat="1" ht="63" customHeight="1" x14ac:dyDescent="0.3">
      <c r="A1" s="19" t="s">
        <v>79</v>
      </c>
      <c r="B1" s="19"/>
      <c r="C1" s="19" t="s">
        <v>101</v>
      </c>
      <c r="D1" s="19"/>
      <c r="E1" s="19" t="s">
        <v>102</v>
      </c>
      <c r="F1" s="19"/>
      <c r="G1" s="69"/>
      <c r="H1" s="19"/>
      <c r="L1" s="71" t="s">
        <v>38</v>
      </c>
      <c r="AC1" s="64"/>
      <c r="AD1" s="64"/>
      <c r="AL1" s="64"/>
      <c r="AM1" s="64"/>
      <c r="AN1" s="64"/>
      <c r="AO1" s="64"/>
      <c r="AP1" s="64"/>
      <c r="AQ1" s="64"/>
      <c r="AR1" s="64"/>
      <c r="AS1" s="64"/>
    </row>
    <row r="2" spans="1:48" ht="21.75" customHeight="1" x14ac:dyDescent="0.45">
      <c r="A2" s="20" t="s">
        <v>43</v>
      </c>
      <c r="B2" s="18" t="s">
        <v>86</v>
      </c>
      <c r="C2" s="72"/>
      <c r="D2" s="66"/>
      <c r="F2" s="69"/>
      <c r="G2" s="70" t="s">
        <v>77</v>
      </c>
      <c r="H2" s="19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23"/>
      <c r="AE2" s="23"/>
      <c r="AF2" s="23"/>
      <c r="AG2" s="23"/>
      <c r="AH2" s="23"/>
      <c r="AI2" s="22"/>
      <c r="AJ2" s="22"/>
      <c r="AK2" s="22"/>
      <c r="AL2" s="43"/>
      <c r="AM2" s="43"/>
      <c r="AN2" s="43"/>
      <c r="AO2" s="48"/>
      <c r="AP2" s="48"/>
      <c r="AQ2" s="48"/>
      <c r="AR2" s="48"/>
      <c r="AS2" s="48"/>
      <c r="AT2" s="22"/>
      <c r="AU2" s="22"/>
      <c r="AV2" s="22"/>
    </row>
    <row r="3" spans="1:48" ht="100.5" customHeight="1" x14ac:dyDescent="0.3">
      <c r="A3" s="20" t="s">
        <v>50</v>
      </c>
      <c r="B3" s="80" t="s">
        <v>85</v>
      </c>
      <c r="C3" s="22"/>
      <c r="D3" s="66"/>
      <c r="E3" s="21"/>
      <c r="F3" s="21"/>
      <c r="G3" s="160" t="s">
        <v>76</v>
      </c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2"/>
      <c r="X3" s="164" t="s">
        <v>49</v>
      </c>
      <c r="Y3" s="165"/>
      <c r="Z3" s="165"/>
      <c r="AA3" s="165"/>
      <c r="AB3" s="166"/>
      <c r="AC3" s="147" t="s">
        <v>62</v>
      </c>
      <c r="AD3" s="148"/>
      <c r="AE3" s="148"/>
      <c r="AF3" s="148"/>
      <c r="AG3" s="148"/>
      <c r="AH3" s="148"/>
      <c r="AI3" s="148"/>
      <c r="AJ3" s="148"/>
      <c r="AK3" s="148"/>
      <c r="AL3" s="148"/>
      <c r="AM3" s="149"/>
      <c r="AN3" s="158" t="s">
        <v>63</v>
      </c>
      <c r="AO3" s="158"/>
      <c r="AP3" s="44" t="s">
        <v>64</v>
      </c>
      <c r="AQ3" s="44"/>
      <c r="AR3" s="49"/>
      <c r="AS3" s="22"/>
      <c r="AT3" s="22"/>
      <c r="AU3" s="46"/>
      <c r="AV3" s="22"/>
    </row>
    <row r="4" spans="1:48" ht="22.5" customHeight="1" x14ac:dyDescent="0.25">
      <c r="B4" s="159" t="s">
        <v>51</v>
      </c>
      <c r="C4" s="159"/>
      <c r="D4" s="22"/>
      <c r="E4" s="22"/>
      <c r="F4" s="24"/>
      <c r="G4" s="68" t="s">
        <v>66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99" t="s">
        <v>80</v>
      </c>
      <c r="Y4" s="100"/>
      <c r="Z4" s="100"/>
      <c r="AA4" s="100"/>
      <c r="AB4" s="101"/>
      <c r="AC4" s="150"/>
      <c r="AD4" s="151"/>
      <c r="AE4" s="151"/>
      <c r="AF4" s="151"/>
      <c r="AG4" s="151"/>
      <c r="AH4" s="151"/>
      <c r="AI4" s="151"/>
      <c r="AJ4" s="151"/>
      <c r="AK4" s="151"/>
      <c r="AL4" s="151"/>
      <c r="AM4" s="152"/>
      <c r="AN4" s="158"/>
      <c r="AO4" s="158"/>
      <c r="AP4" s="97" t="s">
        <v>65</v>
      </c>
      <c r="AQ4" s="97"/>
      <c r="AU4" s="46"/>
      <c r="AV4" s="22"/>
    </row>
    <row r="5" spans="1:48" ht="42.75" customHeight="1" x14ac:dyDescent="0.25">
      <c r="A5" s="54" t="s">
        <v>52</v>
      </c>
      <c r="B5" s="18" t="s">
        <v>100</v>
      </c>
      <c r="C5" s="27" t="s">
        <v>44</v>
      </c>
      <c r="D5" s="3"/>
      <c r="E5" s="22"/>
      <c r="F5" s="24"/>
      <c r="G5" s="163" t="s">
        <v>67</v>
      </c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02"/>
      <c r="Y5" s="102"/>
      <c r="Z5" s="102"/>
      <c r="AA5" s="102"/>
      <c r="AB5" s="103"/>
      <c r="AC5" s="153"/>
      <c r="AD5" s="154"/>
      <c r="AE5" s="154"/>
      <c r="AF5" s="154"/>
      <c r="AG5" s="154"/>
      <c r="AH5" s="154"/>
      <c r="AI5" s="154"/>
      <c r="AJ5" s="154"/>
      <c r="AK5" s="154"/>
      <c r="AL5" s="154"/>
      <c r="AM5" s="155"/>
      <c r="AN5" s="158"/>
      <c r="AO5" s="158"/>
      <c r="AP5" s="110" t="s">
        <v>50</v>
      </c>
      <c r="AQ5" s="111"/>
      <c r="AU5" s="46"/>
      <c r="AV5" s="22"/>
    </row>
    <row r="6" spans="1:48" ht="35.25" customHeight="1" x14ac:dyDescent="0.25">
      <c r="A6" s="55" t="s">
        <v>53</v>
      </c>
      <c r="B6" s="1" t="s">
        <v>101</v>
      </c>
      <c r="C6" s="27" t="s">
        <v>45</v>
      </c>
      <c r="D6" s="26"/>
      <c r="E6" s="25"/>
      <c r="F6" s="24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12" t="s">
        <v>81</v>
      </c>
      <c r="Y6" s="113"/>
      <c r="Z6" s="113"/>
      <c r="AA6" s="113"/>
      <c r="AB6" s="113"/>
      <c r="AC6" s="57" t="s">
        <v>82</v>
      </c>
      <c r="AD6" s="50"/>
      <c r="AE6" s="50"/>
      <c r="AF6" s="50"/>
      <c r="AG6" s="50"/>
      <c r="AH6" s="43"/>
      <c r="AU6" s="22"/>
      <c r="AV6" s="22"/>
    </row>
    <row r="7" spans="1:48" ht="26.25" customHeight="1" x14ac:dyDescent="0.25">
      <c r="A7" s="156" t="s">
        <v>78</v>
      </c>
      <c r="B7" s="156"/>
      <c r="C7" s="157"/>
      <c r="D7" s="157"/>
      <c r="E7" s="22"/>
      <c r="F7" s="24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Y7" s="47"/>
      <c r="Z7" s="22"/>
      <c r="AB7" s="47"/>
      <c r="AC7" s="59" t="s">
        <v>84</v>
      </c>
      <c r="AP7" s="42"/>
      <c r="AQ7" s="42"/>
      <c r="AR7" s="42"/>
      <c r="AS7" s="22"/>
    </row>
    <row r="8" spans="1:48" ht="22.5" customHeight="1" x14ac:dyDescent="0.3">
      <c r="A8" s="60"/>
      <c r="B8" s="60"/>
      <c r="C8" s="60"/>
      <c r="D8" s="61"/>
      <c r="E8" s="61"/>
      <c r="F8" s="61"/>
      <c r="G8" s="62"/>
      <c r="H8" s="62"/>
      <c r="I8" s="60"/>
      <c r="J8" s="22"/>
      <c r="K8" s="22"/>
      <c r="X8" s="67"/>
      <c r="Y8" s="22"/>
      <c r="Z8" s="41"/>
      <c r="AA8" s="41"/>
      <c r="AB8" s="41"/>
      <c r="AC8" s="56" t="s">
        <v>83</v>
      </c>
      <c r="AD8" s="42"/>
      <c r="AE8" s="42"/>
      <c r="AF8" s="42"/>
      <c r="AG8" s="42"/>
      <c r="AH8" s="42"/>
      <c r="AI8" s="42"/>
      <c r="AJ8" s="42"/>
      <c r="AK8" s="73"/>
      <c r="AL8" s="58"/>
      <c r="AM8" s="42"/>
      <c r="AN8" s="42"/>
      <c r="AO8" s="42"/>
      <c r="AP8" s="42"/>
      <c r="AQ8" s="42"/>
      <c r="AR8" s="42"/>
      <c r="AS8" s="43"/>
    </row>
    <row r="9" spans="1:48" s="2" customFormat="1" ht="120.75" customHeight="1" x14ac:dyDescent="0.25">
      <c r="A9" s="121" t="s">
        <v>14</v>
      </c>
      <c r="B9" s="121"/>
      <c r="C9" s="121"/>
      <c r="D9" s="121"/>
      <c r="E9" s="122" t="s">
        <v>39</v>
      </c>
      <c r="F9" s="122"/>
      <c r="G9" s="122"/>
      <c r="H9" s="122"/>
      <c r="I9" s="122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8" t="s">
        <v>19</v>
      </c>
      <c r="AR9" s="98" t="s">
        <v>21</v>
      </c>
      <c r="AS9" s="114" t="s">
        <v>20</v>
      </c>
    </row>
    <row r="10" spans="1:48" s="2" customFormat="1" ht="21.75" customHeight="1" x14ac:dyDescent="0.25">
      <c r="A10" s="115" t="s">
        <v>0</v>
      </c>
      <c r="B10" s="116"/>
      <c r="C10" s="119" t="s">
        <v>48</v>
      </c>
      <c r="D10" s="13" t="s">
        <v>17</v>
      </c>
      <c r="E10" s="96" t="s">
        <v>1</v>
      </c>
      <c r="F10" s="96"/>
      <c r="G10" s="96"/>
      <c r="H10" s="96"/>
      <c r="I10" s="96" t="s">
        <v>2</v>
      </c>
      <c r="J10" s="96"/>
      <c r="K10" s="96"/>
      <c r="L10" s="96"/>
      <c r="M10" s="96" t="s">
        <v>3</v>
      </c>
      <c r="N10" s="96"/>
      <c r="O10" s="96"/>
      <c r="P10" s="96"/>
      <c r="Q10" s="96" t="s">
        <v>4</v>
      </c>
      <c r="R10" s="96"/>
      <c r="S10" s="96"/>
      <c r="T10" s="96"/>
      <c r="U10" s="96" t="s">
        <v>5</v>
      </c>
      <c r="V10" s="96"/>
      <c r="W10" s="96"/>
      <c r="X10" s="96" t="s">
        <v>6</v>
      </c>
      <c r="Y10" s="96"/>
      <c r="Z10" s="96"/>
      <c r="AA10" s="96"/>
      <c r="AB10" s="96" t="s">
        <v>7</v>
      </c>
      <c r="AC10" s="96"/>
      <c r="AD10" s="96"/>
      <c r="AE10" s="96" t="s">
        <v>8</v>
      </c>
      <c r="AF10" s="96"/>
      <c r="AG10" s="96"/>
      <c r="AH10" s="96"/>
      <c r="AI10" s="96"/>
      <c r="AJ10" s="96" t="s">
        <v>9</v>
      </c>
      <c r="AK10" s="96"/>
      <c r="AL10" s="96"/>
      <c r="AM10" s="96" t="s">
        <v>10</v>
      </c>
      <c r="AN10" s="96"/>
      <c r="AO10" s="96"/>
      <c r="AP10" s="96"/>
      <c r="AQ10" s="98"/>
      <c r="AR10" s="98"/>
      <c r="AS10" s="114"/>
    </row>
    <row r="11" spans="1:48" s="6" customFormat="1" ht="11.25" customHeight="1" x14ac:dyDescent="0.2">
      <c r="A11" s="117"/>
      <c r="B11" s="118"/>
      <c r="C11" s="120"/>
      <c r="D11" s="13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98"/>
      <c r="AR11" s="98"/>
      <c r="AS11" s="114"/>
    </row>
    <row r="12" spans="1:48" s="6" customFormat="1" ht="11.25" customHeight="1" x14ac:dyDescent="0.25">
      <c r="A12" s="145" t="s">
        <v>61</v>
      </c>
      <c r="B12" s="75" t="s">
        <v>12</v>
      </c>
      <c r="C12" s="28" t="s">
        <v>46</v>
      </c>
      <c r="D12" s="9"/>
      <c r="E12" s="5"/>
      <c r="F12" s="5"/>
      <c r="G12" s="5"/>
      <c r="H12" s="5"/>
      <c r="I12" s="87" t="s">
        <v>98</v>
      </c>
      <c r="J12" s="5"/>
      <c r="K12" s="5"/>
      <c r="L12" s="5"/>
      <c r="M12" s="5"/>
      <c r="N12" s="5"/>
      <c r="O12" s="5"/>
      <c r="P12" s="5"/>
      <c r="Q12" s="87" t="s">
        <v>90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87" t="s">
        <v>90</v>
      </c>
      <c r="AC12" s="5"/>
      <c r="AD12" s="5"/>
      <c r="AE12" s="5"/>
      <c r="AF12" s="5"/>
      <c r="AG12" s="5"/>
      <c r="AH12" s="87" t="s">
        <v>90</v>
      </c>
      <c r="AI12" s="5"/>
      <c r="AJ12" s="5"/>
      <c r="AK12" s="5"/>
      <c r="AL12" s="5"/>
      <c r="AM12" s="5"/>
      <c r="AN12" s="5"/>
      <c r="AO12" s="5"/>
      <c r="AP12" s="5"/>
      <c r="AQ12" s="29">
        <f>COUNTA(E12:AP12)</f>
        <v>4</v>
      </c>
      <c r="AR12" s="3">
        <f>33*5</f>
        <v>165</v>
      </c>
      <c r="AS12" s="30">
        <f>AQ12/AR12</f>
        <v>2.4242424242424242E-2</v>
      </c>
    </row>
    <row r="13" spans="1:48" ht="12.75" customHeight="1" x14ac:dyDescent="0.25">
      <c r="A13" s="146"/>
      <c r="B13" s="75" t="s">
        <v>11</v>
      </c>
      <c r="C13" s="28" t="s">
        <v>46</v>
      </c>
      <c r="D13" s="15"/>
      <c r="E13" s="4"/>
      <c r="F13" s="4"/>
      <c r="G13" s="4"/>
      <c r="H13" s="4"/>
      <c r="I13" s="81" t="s">
        <v>98</v>
      </c>
      <c r="J13" s="17"/>
      <c r="K13" s="4"/>
      <c r="L13" s="4"/>
      <c r="M13" s="4"/>
      <c r="N13" s="4"/>
      <c r="O13" s="4"/>
      <c r="P13" s="4"/>
      <c r="Q13" s="81" t="s">
        <v>90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87" t="s">
        <v>90</v>
      </c>
      <c r="AC13" s="4"/>
      <c r="AD13" s="4"/>
      <c r="AE13" s="4"/>
      <c r="AF13" s="4"/>
      <c r="AG13" s="4"/>
      <c r="AH13" s="87" t="s">
        <v>90</v>
      </c>
      <c r="AI13" s="4"/>
      <c r="AJ13" s="4"/>
      <c r="AK13" s="4"/>
      <c r="AL13" s="4"/>
      <c r="AM13" s="7"/>
      <c r="AN13" s="7"/>
      <c r="AO13" s="7"/>
      <c r="AP13" s="7"/>
      <c r="AQ13" s="29">
        <f t="shared" ref="AQ13" si="0">COUNTA(E13:AP13)</f>
        <v>4</v>
      </c>
      <c r="AR13" s="3">
        <f t="shared" ref="AR13:AR14" si="1">33*4</f>
        <v>132</v>
      </c>
      <c r="AS13" s="30">
        <f t="shared" ref="AS13:AS19" si="2">AQ13/AR13</f>
        <v>3.0303030303030304E-2</v>
      </c>
    </row>
    <row r="14" spans="1:48" ht="12.75" customHeight="1" x14ac:dyDescent="0.25">
      <c r="A14" s="146"/>
      <c r="B14" s="75" t="s">
        <v>15</v>
      </c>
      <c r="C14" s="28" t="s">
        <v>46</v>
      </c>
      <c r="D14" s="15"/>
      <c r="E14" s="4"/>
      <c r="F14" s="4"/>
      <c r="H14" s="4"/>
      <c r="I14" s="81" t="s">
        <v>98</v>
      </c>
      <c r="J14" s="4"/>
      <c r="K14" s="4"/>
      <c r="L14" s="4"/>
      <c r="M14" s="4"/>
      <c r="N14" s="4"/>
      <c r="O14" s="4"/>
      <c r="P14" s="4"/>
      <c r="Q14" s="81" t="s">
        <v>90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87" t="s">
        <v>90</v>
      </c>
      <c r="AC14" s="4"/>
      <c r="AD14" s="4"/>
      <c r="AE14" s="4"/>
      <c r="AF14" s="4"/>
      <c r="AG14" s="4"/>
      <c r="AH14" s="87" t="s">
        <v>90</v>
      </c>
      <c r="AI14" s="4"/>
      <c r="AJ14" s="4"/>
      <c r="AK14" s="4"/>
      <c r="AL14" s="4"/>
      <c r="AM14" s="7"/>
      <c r="AN14" s="7"/>
      <c r="AO14" s="7"/>
      <c r="AP14" s="7"/>
      <c r="AQ14" s="29">
        <f>COUNTA(E14:AP14)</f>
        <v>4</v>
      </c>
      <c r="AR14" s="3">
        <f t="shared" si="1"/>
        <v>132</v>
      </c>
      <c r="AS14" s="30">
        <f t="shared" si="2"/>
        <v>3.0303030303030304E-2</v>
      </c>
    </row>
    <row r="15" spans="1:48" ht="12.75" customHeight="1" x14ac:dyDescent="0.25">
      <c r="A15" s="146"/>
      <c r="B15" s="75" t="s">
        <v>16</v>
      </c>
      <c r="C15" s="28" t="s">
        <v>46</v>
      </c>
      <c r="D15" s="15"/>
      <c r="E15" s="4"/>
      <c r="F15" s="4"/>
      <c r="G15" s="17"/>
      <c r="H15" s="4"/>
      <c r="I15" s="81" t="s">
        <v>98</v>
      </c>
      <c r="J15" s="4"/>
      <c r="K15" s="4"/>
      <c r="L15" s="4"/>
      <c r="M15" s="4"/>
      <c r="N15" s="4"/>
      <c r="O15" s="4"/>
      <c r="P15" s="4"/>
      <c r="Q15" s="81" t="s">
        <v>90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87" t="s">
        <v>90</v>
      </c>
      <c r="AC15" s="4"/>
      <c r="AD15" s="4"/>
      <c r="AE15" s="4"/>
      <c r="AF15" s="4"/>
      <c r="AG15" s="4"/>
      <c r="AH15" s="87" t="s">
        <v>90</v>
      </c>
      <c r="AI15" s="4"/>
      <c r="AJ15" s="4"/>
      <c r="AK15" s="4"/>
      <c r="AL15" s="4"/>
      <c r="AM15" s="7"/>
      <c r="AN15" s="7"/>
      <c r="AO15" s="7"/>
      <c r="AP15" s="7"/>
      <c r="AQ15" s="29">
        <f t="shared" ref="AQ15:AQ19" si="3">COUNTA(E15:AP15)</f>
        <v>4</v>
      </c>
      <c r="AR15" s="3">
        <f t="shared" ref="AR15" si="4">33*2</f>
        <v>66</v>
      </c>
      <c r="AS15" s="30">
        <f t="shared" si="2"/>
        <v>6.0606060606060608E-2</v>
      </c>
    </row>
    <row r="16" spans="1:48" ht="12.75" customHeight="1" x14ac:dyDescent="0.25">
      <c r="A16" s="146"/>
      <c r="B16" s="75" t="s">
        <v>40</v>
      </c>
      <c r="C16" s="28" t="s">
        <v>46</v>
      </c>
      <c r="D16" s="15"/>
      <c r="E16" s="4"/>
      <c r="F16" s="4"/>
      <c r="G16" s="17"/>
      <c r="H16" s="17"/>
      <c r="I16" s="4"/>
      <c r="J16" s="81" t="s">
        <v>90</v>
      </c>
      <c r="K16" s="4"/>
      <c r="L16" s="4"/>
      <c r="M16" s="4"/>
      <c r="N16" s="4"/>
      <c r="O16" s="4"/>
      <c r="P16" s="4"/>
      <c r="Q16" s="4"/>
      <c r="R16" s="81" t="s">
        <v>98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87" t="s">
        <v>90</v>
      </c>
      <c r="AD16" s="4"/>
      <c r="AE16" s="4"/>
      <c r="AF16" s="4"/>
      <c r="AG16" s="4"/>
      <c r="AH16" s="4"/>
      <c r="AI16" s="87" t="s">
        <v>90</v>
      </c>
      <c r="AJ16" s="4"/>
      <c r="AK16" s="4"/>
      <c r="AL16" s="4"/>
      <c r="AM16" s="7"/>
      <c r="AN16" s="7"/>
      <c r="AO16" s="7"/>
      <c r="AP16" s="7"/>
      <c r="AQ16" s="29">
        <f t="shared" si="3"/>
        <v>4</v>
      </c>
      <c r="AR16" s="3">
        <f>33*1</f>
        <v>33</v>
      </c>
      <c r="AS16" s="30">
        <f t="shared" si="2"/>
        <v>0.12121212121212122</v>
      </c>
    </row>
    <row r="17" spans="1:45" ht="12.75" customHeight="1" x14ac:dyDescent="0.25">
      <c r="A17" s="146"/>
      <c r="B17" s="75" t="s">
        <v>41</v>
      </c>
      <c r="C17" s="28" t="s">
        <v>46</v>
      </c>
      <c r="D17" s="15"/>
      <c r="E17" s="4"/>
      <c r="F17" s="4"/>
      <c r="G17" s="4"/>
      <c r="H17" s="4"/>
      <c r="I17" s="4"/>
      <c r="J17" s="81" t="s">
        <v>90</v>
      </c>
      <c r="K17" s="4"/>
      <c r="L17" s="4"/>
      <c r="M17" s="4"/>
      <c r="N17" s="4"/>
      <c r="O17" s="4"/>
      <c r="P17" s="4"/>
      <c r="Q17" s="17"/>
      <c r="R17" s="81" t="s">
        <v>98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87" t="s">
        <v>90</v>
      </c>
      <c r="AD17" s="17"/>
      <c r="AE17" s="17"/>
      <c r="AF17" s="17"/>
      <c r="AG17" s="17"/>
      <c r="AH17" s="17"/>
      <c r="AI17" s="87" t="s">
        <v>90</v>
      </c>
      <c r="AJ17" s="17"/>
      <c r="AK17" s="17"/>
      <c r="AL17" s="4"/>
      <c r="AM17" s="7"/>
      <c r="AN17" s="7"/>
      <c r="AO17" s="7"/>
      <c r="AP17" s="7"/>
      <c r="AQ17" s="29">
        <f t="shared" si="3"/>
        <v>4</v>
      </c>
      <c r="AR17" s="3">
        <f t="shared" ref="AR17:AR18" si="5">33*1</f>
        <v>33</v>
      </c>
      <c r="AS17" s="30">
        <f t="shared" si="2"/>
        <v>0.12121212121212122</v>
      </c>
    </row>
    <row r="18" spans="1:45" ht="12.75" customHeight="1" x14ac:dyDescent="0.25">
      <c r="A18" s="146"/>
      <c r="B18" s="76"/>
      <c r="C18" s="28" t="s">
        <v>47</v>
      </c>
      <c r="D18" s="15"/>
      <c r="E18" s="4"/>
      <c r="F18" s="4"/>
      <c r="G18" s="4"/>
      <c r="H18" s="4"/>
      <c r="I18" s="4"/>
      <c r="J18" s="81" t="s">
        <v>90</v>
      </c>
      <c r="K18" s="4"/>
      <c r="L18" s="4"/>
      <c r="M18" s="4"/>
      <c r="N18" s="4"/>
      <c r="O18" s="4"/>
      <c r="P18" s="4"/>
      <c r="Q18" s="17"/>
      <c r="R18" s="81" t="s">
        <v>98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87" t="s">
        <v>90</v>
      </c>
      <c r="AD18" s="17"/>
      <c r="AE18" s="17"/>
      <c r="AF18" s="17"/>
      <c r="AG18" s="17"/>
      <c r="AH18" s="17"/>
      <c r="AI18" s="87" t="s">
        <v>90</v>
      </c>
      <c r="AJ18" s="17"/>
      <c r="AK18" s="17"/>
      <c r="AL18" s="4"/>
      <c r="AM18" s="7"/>
      <c r="AN18" s="7"/>
      <c r="AO18" s="7"/>
      <c r="AP18" s="7"/>
      <c r="AQ18" s="29">
        <f t="shared" si="3"/>
        <v>4</v>
      </c>
      <c r="AR18" s="3">
        <f t="shared" si="5"/>
        <v>33</v>
      </c>
      <c r="AS18" s="30">
        <f t="shared" si="2"/>
        <v>0.12121212121212122</v>
      </c>
    </row>
    <row r="19" spans="1:45" ht="31.5" customHeight="1" x14ac:dyDescent="0.25">
      <c r="A19" s="146"/>
      <c r="B19" s="74" t="s">
        <v>54</v>
      </c>
      <c r="C19" s="28" t="s">
        <v>46</v>
      </c>
      <c r="D19" s="15"/>
      <c r="E19" s="4"/>
      <c r="F19" s="4"/>
      <c r="G19" s="4"/>
      <c r="H19" s="4"/>
      <c r="I19" s="4"/>
      <c r="J19" s="81" t="s">
        <v>90</v>
      </c>
      <c r="K19" s="4"/>
      <c r="L19" s="4"/>
      <c r="M19" s="4"/>
      <c r="N19" s="4"/>
      <c r="O19" s="4"/>
      <c r="P19" s="4"/>
      <c r="Q19" s="17"/>
      <c r="R19" s="81" t="s">
        <v>98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87" t="s">
        <v>90</v>
      </c>
      <c r="AD19" s="17"/>
      <c r="AE19" s="17"/>
      <c r="AF19" s="17"/>
      <c r="AG19" s="17"/>
      <c r="AH19" s="17"/>
      <c r="AI19" s="87" t="s">
        <v>90</v>
      </c>
      <c r="AJ19" s="17"/>
      <c r="AK19" s="17"/>
      <c r="AL19" s="4"/>
      <c r="AM19" s="7"/>
      <c r="AN19" s="7"/>
      <c r="AO19" s="7"/>
      <c r="AP19" s="7"/>
      <c r="AQ19" s="29">
        <f t="shared" si="3"/>
        <v>4</v>
      </c>
      <c r="AR19" s="3">
        <f>33*3</f>
        <v>99</v>
      </c>
      <c r="AS19" s="30">
        <f t="shared" si="2"/>
        <v>4.0404040404040407E-2</v>
      </c>
    </row>
    <row r="20" spans="1:45" s="34" customFormat="1" ht="27" customHeight="1" x14ac:dyDescent="0.25">
      <c r="A20" s="123"/>
      <c r="B20" s="123"/>
      <c r="C20" s="123"/>
      <c r="D20" s="123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/>
      <c r="AN20" s="52"/>
      <c r="AO20" s="52"/>
      <c r="AP20" s="52"/>
      <c r="AQ20" s="52"/>
      <c r="AR20" s="52"/>
      <c r="AS20" s="52"/>
    </row>
    <row r="21" spans="1:45" s="2" customFormat="1" ht="111.75" customHeight="1" x14ac:dyDescent="0.25">
      <c r="A21" s="121" t="s">
        <v>13</v>
      </c>
      <c r="B21" s="121"/>
      <c r="C21" s="121"/>
      <c r="D21" s="121"/>
      <c r="E21" s="104" t="s">
        <v>39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6"/>
      <c r="AQ21" s="98" t="s">
        <v>19</v>
      </c>
      <c r="AR21" s="98" t="s">
        <v>21</v>
      </c>
      <c r="AS21" s="114" t="s">
        <v>20</v>
      </c>
    </row>
    <row r="22" spans="1:45" s="2" customFormat="1" ht="21.75" customHeight="1" x14ac:dyDescent="0.25">
      <c r="A22" s="115" t="s">
        <v>0</v>
      </c>
      <c r="B22" s="116"/>
      <c r="C22" s="119" t="s">
        <v>48</v>
      </c>
      <c r="D22" s="13" t="s">
        <v>17</v>
      </c>
      <c r="E22" s="96" t="s">
        <v>1</v>
      </c>
      <c r="F22" s="96"/>
      <c r="G22" s="96"/>
      <c r="H22" s="96"/>
      <c r="I22" s="96" t="s">
        <v>2</v>
      </c>
      <c r="J22" s="96"/>
      <c r="K22" s="96"/>
      <c r="L22" s="96"/>
      <c r="M22" s="96" t="s">
        <v>3</v>
      </c>
      <c r="N22" s="96"/>
      <c r="O22" s="96"/>
      <c r="P22" s="96"/>
      <c r="Q22" s="96" t="s">
        <v>4</v>
      </c>
      <c r="R22" s="96"/>
      <c r="S22" s="96"/>
      <c r="T22" s="96"/>
      <c r="U22" s="96" t="s">
        <v>5</v>
      </c>
      <c r="V22" s="96"/>
      <c r="W22" s="96"/>
      <c r="X22" s="96" t="s">
        <v>6</v>
      </c>
      <c r="Y22" s="96"/>
      <c r="Z22" s="96"/>
      <c r="AA22" s="96"/>
      <c r="AB22" s="96" t="s">
        <v>7</v>
      </c>
      <c r="AC22" s="96"/>
      <c r="AD22" s="96"/>
      <c r="AE22" s="96" t="s">
        <v>8</v>
      </c>
      <c r="AF22" s="96"/>
      <c r="AG22" s="96"/>
      <c r="AH22" s="96"/>
      <c r="AI22" s="96"/>
      <c r="AJ22" s="96" t="s">
        <v>9</v>
      </c>
      <c r="AK22" s="96"/>
      <c r="AL22" s="96"/>
      <c r="AM22" s="96" t="s">
        <v>10</v>
      </c>
      <c r="AN22" s="96"/>
      <c r="AO22" s="96"/>
      <c r="AP22" s="96"/>
      <c r="AQ22" s="98"/>
      <c r="AR22" s="98"/>
      <c r="AS22" s="114"/>
    </row>
    <row r="23" spans="1:45" s="6" customFormat="1" ht="11.25" customHeight="1" x14ac:dyDescent="0.2">
      <c r="A23" s="117"/>
      <c r="B23" s="118"/>
      <c r="C23" s="120"/>
      <c r="D23" s="13" t="s">
        <v>18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98"/>
      <c r="AR23" s="98"/>
      <c r="AS23" s="114"/>
    </row>
    <row r="24" spans="1:45" ht="12.75" customHeight="1" x14ac:dyDescent="0.25">
      <c r="A24" s="145" t="s">
        <v>24</v>
      </c>
      <c r="B24" s="75" t="s">
        <v>12</v>
      </c>
      <c r="C24" s="28" t="s">
        <v>55</v>
      </c>
      <c r="D24" s="35"/>
      <c r="E24" s="16"/>
      <c r="F24" s="82" t="s">
        <v>89</v>
      </c>
      <c r="G24" s="32"/>
      <c r="H24" s="32"/>
      <c r="I24" s="32"/>
      <c r="J24" s="32"/>
      <c r="K24" s="32"/>
      <c r="L24" s="82" t="s">
        <v>90</v>
      </c>
      <c r="M24" s="32"/>
      <c r="N24" s="32"/>
      <c r="O24" s="32"/>
      <c r="P24" s="32"/>
      <c r="Q24" s="16"/>
      <c r="R24" s="16"/>
      <c r="S24" s="83" t="s">
        <v>91</v>
      </c>
      <c r="T24" s="83" t="s">
        <v>92</v>
      </c>
      <c r="U24" s="82" t="s">
        <v>89</v>
      </c>
      <c r="V24" s="16"/>
      <c r="X24" s="16"/>
      <c r="Y24" s="82" t="s">
        <v>89</v>
      </c>
      <c r="Z24" s="16"/>
      <c r="AA24" s="16"/>
      <c r="AB24" s="16"/>
      <c r="AC24" s="16"/>
      <c r="AD24" s="16"/>
      <c r="AE24" s="16"/>
      <c r="AF24" s="82" t="s">
        <v>89</v>
      </c>
      <c r="AG24" s="16"/>
      <c r="AH24" s="16"/>
      <c r="AI24" s="82" t="s">
        <v>89</v>
      </c>
      <c r="AJ24" s="16"/>
      <c r="AL24" s="82" t="s">
        <v>89</v>
      </c>
      <c r="AM24" s="32"/>
      <c r="AN24" s="32"/>
      <c r="AO24" s="32"/>
      <c r="AP24" s="32"/>
      <c r="AQ24" s="29">
        <f>COUNTA(E24:AP24)</f>
        <v>9</v>
      </c>
      <c r="AR24" s="3">
        <f>34*5</f>
        <v>170</v>
      </c>
      <c r="AS24" s="30">
        <f>AQ24/AR24</f>
        <v>5.2941176470588235E-2</v>
      </c>
    </row>
    <row r="25" spans="1:45" x14ac:dyDescent="0.25">
      <c r="A25" s="146"/>
      <c r="B25" s="75" t="s">
        <v>11</v>
      </c>
      <c r="C25" s="28" t="s">
        <v>55</v>
      </c>
      <c r="D25" s="35"/>
      <c r="E25" s="16"/>
      <c r="F25" s="82" t="s">
        <v>89</v>
      </c>
      <c r="G25" s="32"/>
      <c r="H25" s="32"/>
      <c r="I25" s="32"/>
      <c r="J25" s="32"/>
      <c r="K25" s="32"/>
      <c r="L25" s="32"/>
      <c r="M25" s="82" t="s">
        <v>89</v>
      </c>
      <c r="N25" s="32"/>
      <c r="O25" s="32"/>
      <c r="P25" s="82" t="s">
        <v>89</v>
      </c>
      <c r="Q25" s="16"/>
      <c r="R25" s="17"/>
      <c r="S25" s="17"/>
      <c r="T25" s="17"/>
      <c r="U25" s="82" t="s">
        <v>89</v>
      </c>
      <c r="V25" s="17"/>
      <c r="W25" s="17"/>
      <c r="X25" s="16"/>
      <c r="Y25" s="82" t="s">
        <v>89</v>
      </c>
      <c r="Z25" s="17"/>
      <c r="AA25" s="17"/>
      <c r="AB25" s="16"/>
      <c r="AC25" s="82" t="s">
        <v>89</v>
      </c>
      <c r="AD25" s="17"/>
      <c r="AE25" s="16"/>
      <c r="AF25" s="16"/>
      <c r="AG25" s="17"/>
      <c r="AH25" s="82" t="s">
        <v>89</v>
      </c>
      <c r="AI25" s="17"/>
      <c r="AJ25" s="16"/>
      <c r="AK25" s="17"/>
      <c r="AL25" s="82" t="s">
        <v>89</v>
      </c>
      <c r="AM25" s="32"/>
      <c r="AN25" s="32"/>
      <c r="AO25" s="32"/>
      <c r="AP25" s="32"/>
      <c r="AQ25" s="29">
        <f t="shared" ref="AQ25" si="6">COUNTA(E25:AP25)</f>
        <v>8</v>
      </c>
      <c r="AR25" s="3">
        <f>34*4</f>
        <v>136</v>
      </c>
      <c r="AS25" s="30">
        <f t="shared" ref="AS25:AS32" si="7">AQ25/AR25</f>
        <v>5.8823529411764705E-2</v>
      </c>
    </row>
    <row r="26" spans="1:45" ht="23.25" customHeight="1" x14ac:dyDescent="0.25">
      <c r="A26" s="146"/>
      <c r="B26" s="75" t="s">
        <v>15</v>
      </c>
      <c r="C26" s="28" t="s">
        <v>55</v>
      </c>
      <c r="D26" s="35"/>
      <c r="E26" s="16"/>
      <c r="F26" s="16"/>
      <c r="G26" s="16"/>
      <c r="H26" s="17"/>
      <c r="I26" s="86" t="s">
        <v>89</v>
      </c>
      <c r="J26" s="16"/>
      <c r="K26" s="16"/>
      <c r="L26" s="16"/>
      <c r="M26" s="16"/>
      <c r="N26" s="16"/>
      <c r="O26" s="16"/>
      <c r="P26" s="16"/>
      <c r="Q26" s="83" t="s">
        <v>89</v>
      </c>
      <c r="R26" s="17"/>
      <c r="S26" s="17"/>
      <c r="T26" s="17"/>
      <c r="U26" s="16"/>
      <c r="V26" s="17"/>
      <c r="W26" s="17"/>
      <c r="X26" s="16"/>
      <c r="Y26" s="17"/>
      <c r="Z26" s="17"/>
      <c r="AA26" s="17"/>
      <c r="AB26" s="17"/>
      <c r="AC26" s="17"/>
      <c r="AD26" s="86" t="s">
        <v>89</v>
      </c>
      <c r="AE26" s="16"/>
      <c r="AF26" s="16"/>
      <c r="AG26" s="16"/>
      <c r="AH26" s="32"/>
      <c r="AI26" s="32"/>
      <c r="AJ26" s="32"/>
      <c r="AK26" s="86" t="s">
        <v>89</v>
      </c>
      <c r="AL26" s="17"/>
      <c r="AM26" s="32"/>
      <c r="AN26" s="32"/>
      <c r="AO26" s="32"/>
      <c r="AP26" s="32"/>
      <c r="AQ26" s="29">
        <f>COUNTA(E26:AP26)</f>
        <v>4</v>
      </c>
      <c r="AR26" s="3">
        <f t="shared" ref="AR26" si="8">34*4</f>
        <v>136</v>
      </c>
      <c r="AS26" s="30">
        <f t="shared" si="7"/>
        <v>2.9411764705882353E-2</v>
      </c>
    </row>
    <row r="27" spans="1:45" x14ac:dyDescent="0.25">
      <c r="A27" s="146"/>
      <c r="B27" s="75" t="s">
        <v>16</v>
      </c>
      <c r="C27" s="28" t="s">
        <v>55</v>
      </c>
      <c r="D27" s="35"/>
      <c r="E27" s="16"/>
      <c r="F27" s="17"/>
      <c r="G27" s="17"/>
      <c r="H27" s="17"/>
      <c r="I27" s="83" t="s">
        <v>89</v>
      </c>
      <c r="J27" s="17"/>
      <c r="K27" s="17"/>
      <c r="L27" s="17"/>
      <c r="M27" s="16"/>
      <c r="N27" s="17"/>
      <c r="O27" s="17"/>
      <c r="P27" s="17"/>
      <c r="Q27" s="17"/>
      <c r="R27" s="17"/>
      <c r="S27" s="17"/>
      <c r="T27" s="17"/>
      <c r="U27" s="16"/>
      <c r="V27" s="17"/>
      <c r="W27" s="17"/>
      <c r="X27" s="16"/>
      <c r="Y27" s="17"/>
      <c r="Z27" s="17"/>
      <c r="AA27" s="17"/>
      <c r="AB27" s="17"/>
      <c r="AC27" s="17"/>
      <c r="AD27" s="17"/>
      <c r="AE27" s="16"/>
      <c r="AF27" s="16"/>
      <c r="AG27" s="32"/>
      <c r="AH27" s="32"/>
      <c r="AI27" s="32"/>
      <c r="AJ27" s="32"/>
      <c r="AK27" s="17"/>
      <c r="AL27" s="17"/>
      <c r="AM27" s="32"/>
      <c r="AN27" s="32"/>
      <c r="AO27" s="32"/>
      <c r="AP27" s="32"/>
      <c r="AQ27" s="29">
        <f t="shared" ref="AQ27:AQ32" si="9">COUNTA(E27:AP27)</f>
        <v>1</v>
      </c>
      <c r="AR27" s="3">
        <f>34*2</f>
        <v>68</v>
      </c>
      <c r="AS27" s="30">
        <f t="shared" si="7"/>
        <v>1.4705882352941176E-2</v>
      </c>
    </row>
    <row r="28" spans="1:45" ht="23.25" customHeight="1" x14ac:dyDescent="0.25">
      <c r="A28" s="146"/>
      <c r="B28" s="77" t="s">
        <v>87</v>
      </c>
      <c r="C28" s="28" t="s">
        <v>55</v>
      </c>
      <c r="D28" s="35"/>
      <c r="E28" s="16"/>
      <c r="F28" s="17"/>
      <c r="G28" s="17"/>
      <c r="H28" s="81" t="s">
        <v>97</v>
      </c>
      <c r="I28" s="16"/>
      <c r="J28" s="17"/>
      <c r="K28" s="17"/>
      <c r="L28" s="17"/>
      <c r="M28" s="16"/>
      <c r="N28" s="17"/>
      <c r="O28" s="81" t="s">
        <v>97</v>
      </c>
      <c r="P28" s="17"/>
      <c r="Q28" s="16"/>
      <c r="R28" s="17"/>
      <c r="S28" s="81" t="s">
        <v>97</v>
      </c>
      <c r="T28" s="17"/>
      <c r="U28" s="16"/>
      <c r="V28" s="17"/>
      <c r="W28" s="17"/>
      <c r="X28" s="16"/>
      <c r="Y28" s="17"/>
      <c r="Z28" s="17"/>
      <c r="AA28" s="17"/>
      <c r="AB28" s="16"/>
      <c r="AC28" s="17"/>
      <c r="AD28" s="81" t="s">
        <v>97</v>
      </c>
      <c r="AE28" s="16"/>
      <c r="AF28" s="16"/>
      <c r="AG28" s="17"/>
      <c r="AH28" s="81" t="s">
        <v>89</v>
      </c>
      <c r="AI28" s="32"/>
      <c r="AJ28" s="16"/>
      <c r="AK28" s="17"/>
      <c r="AL28" s="81" t="s">
        <v>97</v>
      </c>
      <c r="AM28" s="32"/>
      <c r="AN28" s="32"/>
      <c r="AO28" s="32"/>
      <c r="AP28" s="32"/>
      <c r="AQ28" s="29">
        <f t="shared" si="9"/>
        <v>6</v>
      </c>
      <c r="AR28" s="3">
        <f t="shared" ref="AR28" si="10">34*2</f>
        <v>68</v>
      </c>
      <c r="AS28" s="30">
        <f t="shared" si="7"/>
        <v>8.8235294117647065E-2</v>
      </c>
    </row>
    <row r="29" spans="1:45" ht="12.75" customHeight="1" x14ac:dyDescent="0.25">
      <c r="A29" s="146"/>
      <c r="B29" s="75" t="s">
        <v>40</v>
      </c>
      <c r="C29" s="28" t="s">
        <v>55</v>
      </c>
      <c r="D29" s="35"/>
      <c r="E29" s="16"/>
      <c r="F29" s="17"/>
      <c r="G29" s="17"/>
      <c r="H29" s="17"/>
      <c r="I29" s="83" t="s">
        <v>98</v>
      </c>
      <c r="J29" s="17"/>
      <c r="K29" s="17"/>
      <c r="L29" s="17"/>
      <c r="M29" s="16"/>
      <c r="N29" s="17"/>
      <c r="O29" s="17"/>
      <c r="P29" s="17"/>
      <c r="Q29" s="83" t="s">
        <v>98</v>
      </c>
      <c r="R29" s="17"/>
      <c r="S29" s="17"/>
      <c r="T29" s="17"/>
      <c r="U29" s="16"/>
      <c r="V29" s="17"/>
      <c r="W29" s="17"/>
      <c r="X29" s="16"/>
      <c r="Y29" s="17"/>
      <c r="Z29" s="17"/>
      <c r="AA29" s="32"/>
      <c r="AB29" s="87" t="s">
        <v>90</v>
      </c>
      <c r="AC29" s="17"/>
      <c r="AD29" s="17"/>
      <c r="AE29" s="16"/>
      <c r="AF29" s="16"/>
      <c r="AG29" s="17"/>
      <c r="AH29" s="87" t="s">
        <v>90</v>
      </c>
      <c r="AI29" s="17"/>
      <c r="AJ29" s="32"/>
      <c r="AK29" s="17"/>
      <c r="AL29" s="17"/>
      <c r="AM29" s="32"/>
      <c r="AN29" s="32"/>
      <c r="AO29" s="32"/>
      <c r="AP29" s="32"/>
      <c r="AQ29" s="29">
        <f t="shared" si="9"/>
        <v>4</v>
      </c>
      <c r="AR29" s="3">
        <f>34*1</f>
        <v>34</v>
      </c>
      <c r="AS29" s="30">
        <f t="shared" si="7"/>
        <v>0.11764705882352941</v>
      </c>
    </row>
    <row r="30" spans="1:45" s="2" customFormat="1" ht="16.5" customHeight="1" x14ac:dyDescent="0.25">
      <c r="A30" s="146"/>
      <c r="B30" s="75" t="s">
        <v>41</v>
      </c>
      <c r="C30" s="28" t="s">
        <v>55</v>
      </c>
      <c r="D30" s="31"/>
      <c r="E30" s="16"/>
      <c r="F30" s="16"/>
      <c r="G30" s="16"/>
      <c r="H30" s="16"/>
      <c r="I30" s="83" t="s">
        <v>98</v>
      </c>
      <c r="J30" s="16"/>
      <c r="K30" s="16"/>
      <c r="L30" s="16"/>
      <c r="M30" s="16"/>
      <c r="N30" s="16"/>
      <c r="O30" s="16"/>
      <c r="P30" s="16"/>
      <c r="Q30" s="83" t="s">
        <v>98</v>
      </c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87" t="s">
        <v>90</v>
      </c>
      <c r="AC30" s="16"/>
      <c r="AD30" s="16"/>
      <c r="AE30" s="16"/>
      <c r="AF30" s="16"/>
      <c r="AG30" s="16"/>
      <c r="AH30" s="87" t="s">
        <v>90</v>
      </c>
      <c r="AI30" s="16"/>
      <c r="AJ30" s="16"/>
      <c r="AK30" s="16"/>
      <c r="AL30" s="16"/>
      <c r="AM30" s="16"/>
      <c r="AN30" s="16"/>
      <c r="AO30" s="16"/>
      <c r="AP30" s="16"/>
      <c r="AQ30" s="29">
        <f t="shared" si="9"/>
        <v>4</v>
      </c>
      <c r="AR30" s="3">
        <f t="shared" ref="AR30:AR31" si="11">34*1</f>
        <v>34</v>
      </c>
      <c r="AS30" s="30">
        <f t="shared" si="7"/>
        <v>0.11764705882352941</v>
      </c>
    </row>
    <row r="31" spans="1:45" x14ac:dyDescent="0.25">
      <c r="A31" s="146"/>
      <c r="B31" s="75" t="s">
        <v>42</v>
      </c>
      <c r="C31" s="28" t="s">
        <v>55</v>
      </c>
      <c r="D31" s="35"/>
      <c r="E31" s="16"/>
      <c r="F31" s="16"/>
      <c r="G31" s="16"/>
      <c r="H31" s="17"/>
      <c r="I31" s="86" t="s">
        <v>98</v>
      </c>
      <c r="J31" s="16"/>
      <c r="K31" s="16"/>
      <c r="L31" s="16"/>
      <c r="M31" s="16"/>
      <c r="N31" s="16"/>
      <c r="O31" s="16"/>
      <c r="P31" s="16"/>
      <c r="Q31" s="83" t="s">
        <v>98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87" t="s">
        <v>90</v>
      </c>
      <c r="AC31" s="16"/>
      <c r="AD31" s="16"/>
      <c r="AE31" s="16"/>
      <c r="AF31" s="16"/>
      <c r="AG31" s="16"/>
      <c r="AH31" s="87" t="s">
        <v>90</v>
      </c>
      <c r="AI31" s="16"/>
      <c r="AJ31" s="16"/>
      <c r="AK31" s="16"/>
      <c r="AL31" s="16"/>
      <c r="AM31" s="32"/>
      <c r="AN31" s="32"/>
      <c r="AO31" s="32"/>
      <c r="AP31" s="32"/>
      <c r="AQ31" s="29">
        <f t="shared" si="9"/>
        <v>4</v>
      </c>
      <c r="AR31" s="3">
        <f t="shared" si="11"/>
        <v>34</v>
      </c>
      <c r="AS31" s="30">
        <f t="shared" si="7"/>
        <v>0.11764705882352941</v>
      </c>
    </row>
    <row r="32" spans="1:45" ht="30" customHeight="1" x14ac:dyDescent="0.25">
      <c r="A32" s="146"/>
      <c r="B32" s="74" t="s">
        <v>54</v>
      </c>
      <c r="C32" s="28" t="s">
        <v>55</v>
      </c>
      <c r="D32" s="35"/>
      <c r="E32" s="16"/>
      <c r="F32" s="17"/>
      <c r="G32" s="17"/>
      <c r="H32" s="32"/>
      <c r="I32" s="81" t="s">
        <v>98</v>
      </c>
      <c r="J32" s="17"/>
      <c r="K32" s="17"/>
      <c r="L32" s="17"/>
      <c r="M32" s="16"/>
      <c r="N32" s="17"/>
      <c r="O32" s="17"/>
      <c r="P32" s="17"/>
      <c r="Q32" s="83" t="s">
        <v>98</v>
      </c>
      <c r="R32" s="17"/>
      <c r="S32" s="17"/>
      <c r="T32" s="17"/>
      <c r="U32" s="16"/>
      <c r="V32" s="17"/>
      <c r="W32" s="17"/>
      <c r="X32" s="16"/>
      <c r="Y32" s="17"/>
      <c r="Z32" s="17"/>
      <c r="AA32" s="17"/>
      <c r="AB32" s="87" t="s">
        <v>90</v>
      </c>
      <c r="AC32" s="32"/>
      <c r="AD32" s="32"/>
      <c r="AE32" s="16"/>
      <c r="AF32" s="16"/>
      <c r="AG32" s="17"/>
      <c r="AH32" s="87" t="s">
        <v>90</v>
      </c>
      <c r="AI32" s="17"/>
      <c r="AJ32" s="16"/>
      <c r="AK32" s="17"/>
      <c r="AL32" s="17"/>
      <c r="AM32" s="32"/>
      <c r="AN32" s="32"/>
      <c r="AO32" s="32"/>
      <c r="AP32" s="32"/>
      <c r="AQ32" s="29">
        <f t="shared" si="9"/>
        <v>4</v>
      </c>
      <c r="AR32" s="3">
        <f>34*2</f>
        <v>68</v>
      </c>
      <c r="AS32" s="30">
        <f t="shared" si="7"/>
        <v>5.8823529411764705E-2</v>
      </c>
    </row>
    <row r="33" spans="1:45" s="34" customFormat="1" ht="27" customHeight="1" x14ac:dyDescent="0.25">
      <c r="A33" s="52"/>
      <c r="B33" s="53"/>
      <c r="C33" s="53"/>
      <c r="D33" s="53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2"/>
      <c r="AN33" s="52"/>
      <c r="AO33" s="52"/>
      <c r="AP33" s="52"/>
      <c r="AQ33" s="52"/>
      <c r="AR33" s="52"/>
      <c r="AS33" s="52"/>
    </row>
    <row r="34" spans="1:45" s="34" customFormat="1" ht="114" customHeight="1" x14ac:dyDescent="0.25">
      <c r="A34" s="144" t="s">
        <v>22</v>
      </c>
      <c r="B34" s="144"/>
      <c r="C34" s="144"/>
      <c r="D34" s="144"/>
      <c r="E34" s="104" t="s">
        <v>39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6"/>
      <c r="AQ34" s="98" t="s">
        <v>19</v>
      </c>
      <c r="AR34" s="98" t="s">
        <v>21</v>
      </c>
      <c r="AS34" s="114" t="s">
        <v>20</v>
      </c>
    </row>
    <row r="35" spans="1:45" s="2" customFormat="1" x14ac:dyDescent="0.25">
      <c r="A35" s="115" t="s">
        <v>0</v>
      </c>
      <c r="B35" s="116"/>
      <c r="C35" s="119" t="s">
        <v>48</v>
      </c>
      <c r="D35" s="13" t="s">
        <v>17</v>
      </c>
      <c r="E35" s="96" t="s">
        <v>1</v>
      </c>
      <c r="F35" s="96"/>
      <c r="G35" s="96"/>
      <c r="H35" s="96"/>
      <c r="I35" s="96" t="s">
        <v>2</v>
      </c>
      <c r="J35" s="96"/>
      <c r="K35" s="96"/>
      <c r="L35" s="96"/>
      <c r="M35" s="96" t="s">
        <v>3</v>
      </c>
      <c r="N35" s="96"/>
      <c r="O35" s="96"/>
      <c r="P35" s="96"/>
      <c r="Q35" s="96" t="s">
        <v>4</v>
      </c>
      <c r="R35" s="96"/>
      <c r="S35" s="96"/>
      <c r="T35" s="96"/>
      <c r="U35" s="96" t="s">
        <v>5</v>
      </c>
      <c r="V35" s="96"/>
      <c r="W35" s="96"/>
      <c r="X35" s="96" t="s">
        <v>6</v>
      </c>
      <c r="Y35" s="96"/>
      <c r="Z35" s="96"/>
      <c r="AA35" s="96"/>
      <c r="AB35" s="96" t="s">
        <v>7</v>
      </c>
      <c r="AC35" s="96"/>
      <c r="AD35" s="96"/>
      <c r="AE35" s="96" t="s">
        <v>8</v>
      </c>
      <c r="AF35" s="96"/>
      <c r="AG35" s="96"/>
      <c r="AH35" s="96"/>
      <c r="AI35" s="96"/>
      <c r="AJ35" s="96" t="s">
        <v>9</v>
      </c>
      <c r="AK35" s="96"/>
      <c r="AL35" s="96"/>
      <c r="AM35" s="96" t="s">
        <v>10</v>
      </c>
      <c r="AN35" s="96"/>
      <c r="AO35" s="96"/>
      <c r="AP35" s="96"/>
      <c r="AQ35" s="98"/>
      <c r="AR35" s="98"/>
      <c r="AS35" s="114"/>
    </row>
    <row r="36" spans="1:45" s="2" customFormat="1" ht="16.5" customHeight="1" x14ac:dyDescent="0.25">
      <c r="A36" s="117"/>
      <c r="B36" s="118"/>
      <c r="C36" s="120"/>
      <c r="D36" s="13" t="s">
        <v>18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98"/>
      <c r="AR36" s="98"/>
      <c r="AS36" s="114"/>
    </row>
    <row r="37" spans="1:45" s="6" customFormat="1" ht="11.25" customHeight="1" x14ac:dyDescent="0.25">
      <c r="A37" s="145" t="s">
        <v>24</v>
      </c>
      <c r="B37" s="90" t="s">
        <v>12</v>
      </c>
      <c r="C37" s="28" t="s">
        <v>56</v>
      </c>
      <c r="D37" s="35"/>
      <c r="E37" s="16"/>
      <c r="F37" s="82" t="s">
        <v>97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83" t="s">
        <v>97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81" t="s">
        <v>99</v>
      </c>
      <c r="AC37" s="16"/>
      <c r="AD37" s="81" t="s">
        <v>97</v>
      </c>
      <c r="AE37" s="81" t="s">
        <v>99</v>
      </c>
      <c r="AF37" s="16"/>
      <c r="AG37" s="16"/>
      <c r="AH37" s="16"/>
      <c r="AI37" s="16"/>
      <c r="AJ37" s="81" t="s">
        <v>97</v>
      </c>
      <c r="AK37" s="16"/>
      <c r="AL37" s="32"/>
      <c r="AM37" s="32"/>
      <c r="AN37" s="32"/>
      <c r="AO37" s="32"/>
      <c r="AP37" s="32"/>
      <c r="AQ37" s="29">
        <f>COUNTA(E37:AP37)</f>
        <v>6</v>
      </c>
      <c r="AR37" s="3">
        <f>34*5</f>
        <v>170</v>
      </c>
      <c r="AS37" s="30">
        <f>AQ37/AR37</f>
        <v>3.5294117647058823E-2</v>
      </c>
    </row>
    <row r="38" spans="1:45" s="6" customFormat="1" ht="15" customHeight="1" x14ac:dyDescent="0.25">
      <c r="A38" s="146"/>
      <c r="B38" s="75" t="s">
        <v>11</v>
      </c>
      <c r="C38" s="28" t="s">
        <v>56</v>
      </c>
      <c r="D38" s="35"/>
      <c r="E38" s="16"/>
      <c r="F38" s="82" t="s">
        <v>97</v>
      </c>
      <c r="G38" s="32"/>
      <c r="H38" s="32"/>
      <c r="I38" s="32"/>
      <c r="J38" s="82" t="s">
        <v>97</v>
      </c>
      <c r="K38" s="32"/>
      <c r="L38" s="32"/>
      <c r="M38" s="32"/>
      <c r="N38" s="32"/>
      <c r="O38" s="32"/>
      <c r="P38" s="32"/>
      <c r="Q38" s="16"/>
      <c r="R38" s="81" t="s">
        <v>97</v>
      </c>
      <c r="S38" s="17"/>
      <c r="T38" s="17"/>
      <c r="U38" s="16"/>
      <c r="V38" s="17"/>
      <c r="W38" s="17"/>
      <c r="X38" s="81" t="s">
        <v>97</v>
      </c>
      <c r="Y38" s="17"/>
      <c r="Z38" s="17"/>
      <c r="AA38" s="17"/>
      <c r="AB38" s="81" t="s">
        <v>97</v>
      </c>
      <c r="AC38" s="17"/>
      <c r="AD38" s="17"/>
      <c r="AE38" s="16"/>
      <c r="AF38" s="16"/>
      <c r="AG38" s="17"/>
      <c r="AH38" s="17"/>
      <c r="AI38" s="81" t="s">
        <v>97</v>
      </c>
      <c r="AJ38" s="16"/>
      <c r="AK38" s="17"/>
      <c r="AL38" s="81" t="s">
        <v>97</v>
      </c>
      <c r="AM38" s="32"/>
      <c r="AN38" s="32"/>
      <c r="AO38" s="32"/>
      <c r="AP38" s="32"/>
      <c r="AQ38" s="29">
        <f t="shared" ref="AQ38" si="12">COUNTA(E38:AP38)</f>
        <v>7</v>
      </c>
      <c r="AR38" s="3">
        <f>34*4</f>
        <v>136</v>
      </c>
      <c r="AS38" s="30">
        <f t="shared" ref="AS38:AS45" si="13">AQ38/AR38</f>
        <v>5.1470588235294115E-2</v>
      </c>
    </row>
    <row r="39" spans="1:45" s="6" customFormat="1" ht="12.75" customHeight="1" x14ac:dyDescent="0.25">
      <c r="A39" s="146"/>
      <c r="B39" s="75" t="s">
        <v>15</v>
      </c>
      <c r="C39" s="28" t="s">
        <v>56</v>
      </c>
      <c r="D39" s="35"/>
      <c r="E39" s="16"/>
      <c r="F39" s="16"/>
      <c r="G39" s="16"/>
      <c r="H39" s="17"/>
      <c r="I39" s="34"/>
      <c r="J39" s="83" t="s">
        <v>99</v>
      </c>
      <c r="K39" s="16"/>
      <c r="L39" s="16"/>
      <c r="M39" s="16"/>
      <c r="N39" s="83" t="s">
        <v>99</v>
      </c>
      <c r="O39" s="16"/>
      <c r="P39" s="16"/>
      <c r="Q39" s="16"/>
      <c r="R39" s="81" t="s">
        <v>99</v>
      </c>
      <c r="S39" s="17"/>
      <c r="T39" s="17"/>
      <c r="U39" s="16"/>
      <c r="V39" s="17"/>
      <c r="W39" s="17"/>
      <c r="X39" s="16"/>
      <c r="Y39" s="17"/>
      <c r="Z39" s="17"/>
      <c r="AA39" s="81" t="s">
        <v>99</v>
      </c>
      <c r="AB39" s="17"/>
      <c r="AC39" s="17"/>
      <c r="AD39" s="16"/>
      <c r="AE39" s="16"/>
      <c r="AF39" s="16"/>
      <c r="AG39" s="16"/>
      <c r="AH39" s="32"/>
      <c r="AI39" s="32"/>
      <c r="AJ39" s="32"/>
      <c r="AK39" s="17"/>
      <c r="AL39" s="81" t="s">
        <v>99</v>
      </c>
      <c r="AM39" s="32"/>
      <c r="AN39" s="32"/>
      <c r="AO39" s="32"/>
      <c r="AP39" s="32"/>
      <c r="AQ39" s="29">
        <f>COUNTA(E39:AP39)</f>
        <v>5</v>
      </c>
      <c r="AR39" s="3">
        <f t="shared" ref="AR39" si="14">34*4</f>
        <v>136</v>
      </c>
      <c r="AS39" s="30">
        <f t="shared" si="13"/>
        <v>3.6764705882352942E-2</v>
      </c>
    </row>
    <row r="40" spans="1:45" ht="12.75" customHeight="1" x14ac:dyDescent="0.25">
      <c r="A40" s="146"/>
      <c r="B40" s="75" t="s">
        <v>16</v>
      </c>
      <c r="C40" s="28" t="s">
        <v>56</v>
      </c>
      <c r="D40" s="35"/>
      <c r="E40" s="16"/>
      <c r="F40" s="17"/>
      <c r="G40" s="17"/>
      <c r="H40" s="17"/>
      <c r="I40" s="16"/>
      <c r="J40" s="17"/>
      <c r="K40" s="17"/>
      <c r="L40" s="17"/>
      <c r="M40" s="16"/>
      <c r="N40" s="17"/>
      <c r="O40" s="17"/>
      <c r="P40" s="17"/>
      <c r="Q40" s="17"/>
      <c r="R40" s="17"/>
      <c r="S40" s="17"/>
      <c r="T40" s="81" t="s">
        <v>99</v>
      </c>
      <c r="U40" s="16"/>
      <c r="V40" s="17"/>
      <c r="W40" s="17"/>
      <c r="X40" s="16"/>
      <c r="Y40" s="81" t="s">
        <v>99</v>
      </c>
      <c r="Z40" s="17"/>
      <c r="AA40" s="17"/>
      <c r="AB40" s="17"/>
      <c r="AC40" s="17"/>
      <c r="AD40" s="17"/>
      <c r="AE40" s="16"/>
      <c r="AF40" s="16"/>
      <c r="AG40" s="32"/>
      <c r="AH40" s="32"/>
      <c r="AI40" s="32"/>
      <c r="AJ40" s="32"/>
      <c r="AK40" s="81" t="s">
        <v>99</v>
      </c>
      <c r="AL40" s="17"/>
      <c r="AM40" s="32"/>
      <c r="AN40" s="32"/>
      <c r="AO40" s="32"/>
      <c r="AP40" s="32"/>
      <c r="AQ40" s="29">
        <f t="shared" ref="AQ40:AQ45" si="15">COUNTA(E40:AP40)</f>
        <v>3</v>
      </c>
      <c r="AR40" s="3">
        <f>34*2</f>
        <v>68</v>
      </c>
      <c r="AS40" s="30">
        <f t="shared" si="13"/>
        <v>4.4117647058823532E-2</v>
      </c>
    </row>
    <row r="41" spans="1:45" ht="28.5" customHeight="1" x14ac:dyDescent="0.25">
      <c r="A41" s="146"/>
      <c r="B41" s="77" t="s">
        <v>87</v>
      </c>
      <c r="C41" s="28" t="s">
        <v>56</v>
      </c>
      <c r="D41" s="35"/>
      <c r="E41" s="16"/>
      <c r="F41" s="17"/>
      <c r="G41" s="17"/>
      <c r="H41" s="81" t="s">
        <v>97</v>
      </c>
      <c r="I41" s="16"/>
      <c r="J41" s="17"/>
      <c r="K41" s="17"/>
      <c r="L41" s="81" t="s">
        <v>97</v>
      </c>
      <c r="M41" s="16"/>
      <c r="N41" s="17"/>
      <c r="O41" s="81" t="s">
        <v>97</v>
      </c>
      <c r="P41" s="17"/>
      <c r="Q41" s="16"/>
      <c r="R41" s="17"/>
      <c r="S41" s="17"/>
      <c r="T41" s="81" t="s">
        <v>97</v>
      </c>
      <c r="U41" s="16"/>
      <c r="V41" s="17"/>
      <c r="W41" s="17"/>
      <c r="X41" s="81" t="s">
        <v>97</v>
      </c>
      <c r="Y41" s="17"/>
      <c r="Z41" s="17"/>
      <c r="AA41" s="17"/>
      <c r="AB41" s="16"/>
      <c r="AC41" s="17"/>
      <c r="AD41" s="81" t="s">
        <v>97</v>
      </c>
      <c r="AE41" s="16"/>
      <c r="AF41" s="16"/>
      <c r="AG41" s="17"/>
      <c r="AH41" s="81" t="s">
        <v>97</v>
      </c>
      <c r="AI41" s="32"/>
      <c r="AJ41" s="16"/>
      <c r="AK41" s="17"/>
      <c r="AL41" s="81" t="s">
        <v>97</v>
      </c>
      <c r="AM41" s="32"/>
      <c r="AN41" s="32"/>
      <c r="AO41" s="32"/>
      <c r="AP41" s="32"/>
      <c r="AQ41" s="29">
        <f t="shared" si="15"/>
        <v>8</v>
      </c>
      <c r="AR41" s="3">
        <f t="shared" ref="AR41" si="16">34*2</f>
        <v>68</v>
      </c>
      <c r="AS41" s="30">
        <f t="shared" si="13"/>
        <v>0.11764705882352941</v>
      </c>
    </row>
    <row r="42" spans="1:45" ht="12.75" customHeight="1" x14ac:dyDescent="0.25">
      <c r="A42" s="146"/>
      <c r="B42" s="75" t="s">
        <v>40</v>
      </c>
      <c r="C42" s="28" t="s">
        <v>56</v>
      </c>
      <c r="D42" s="35"/>
      <c r="E42" s="16"/>
      <c r="F42" s="17"/>
      <c r="G42" s="17"/>
      <c r="H42" s="17"/>
      <c r="I42" s="88"/>
      <c r="J42" s="81" t="s">
        <v>99</v>
      </c>
      <c r="K42" s="17"/>
      <c r="L42" s="17"/>
      <c r="M42" s="16"/>
      <c r="N42" s="17"/>
      <c r="O42" s="17"/>
      <c r="P42" s="17"/>
      <c r="Q42" s="83" t="s">
        <v>90</v>
      </c>
      <c r="R42" s="17"/>
      <c r="S42" s="17"/>
      <c r="T42" s="17"/>
      <c r="U42" s="16"/>
      <c r="V42" s="17"/>
      <c r="W42" s="17"/>
      <c r="X42" s="16"/>
      <c r="Y42" s="17"/>
      <c r="Z42" s="17"/>
      <c r="AA42" s="32"/>
      <c r="AB42" s="83" t="s">
        <v>90</v>
      </c>
      <c r="AC42" s="17"/>
      <c r="AD42" s="17"/>
      <c r="AE42" s="16"/>
      <c r="AF42" s="16"/>
      <c r="AG42" s="17"/>
      <c r="AH42" s="83" t="s">
        <v>90</v>
      </c>
      <c r="AI42" s="17"/>
      <c r="AJ42" s="32"/>
      <c r="AK42" s="17"/>
      <c r="AL42" s="17"/>
      <c r="AM42" s="32"/>
      <c r="AN42" s="32"/>
      <c r="AO42" s="32"/>
      <c r="AP42" s="32"/>
      <c r="AQ42" s="29">
        <f t="shared" si="15"/>
        <v>4</v>
      </c>
      <c r="AR42" s="3">
        <f>34*1</f>
        <v>34</v>
      </c>
      <c r="AS42" s="30">
        <f t="shared" si="13"/>
        <v>0.11764705882352941</v>
      </c>
    </row>
    <row r="43" spans="1:45" ht="12.75" customHeight="1" x14ac:dyDescent="0.25">
      <c r="A43" s="146"/>
      <c r="B43" s="75" t="s">
        <v>41</v>
      </c>
      <c r="C43" s="28" t="s">
        <v>56</v>
      </c>
      <c r="D43" s="31"/>
      <c r="E43" s="16"/>
      <c r="F43" s="16"/>
      <c r="G43" s="16"/>
      <c r="H43" s="16"/>
      <c r="I43" s="88"/>
      <c r="J43" s="83" t="s">
        <v>99</v>
      </c>
      <c r="K43" s="16"/>
      <c r="L43" s="16"/>
      <c r="M43" s="16"/>
      <c r="N43" s="16"/>
      <c r="O43" s="16"/>
      <c r="P43" s="16"/>
      <c r="Q43" s="83" t="s">
        <v>90</v>
      </c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83" t="s">
        <v>90</v>
      </c>
      <c r="AC43" s="16"/>
      <c r="AD43" s="16"/>
      <c r="AE43" s="16"/>
      <c r="AF43" s="16"/>
      <c r="AG43" s="16"/>
      <c r="AH43" s="83" t="s">
        <v>90</v>
      </c>
      <c r="AI43" s="16"/>
      <c r="AJ43" s="16"/>
      <c r="AK43" s="16"/>
      <c r="AL43" s="16"/>
      <c r="AM43" s="16"/>
      <c r="AN43" s="16"/>
      <c r="AO43" s="16"/>
      <c r="AP43" s="16"/>
      <c r="AQ43" s="29">
        <f t="shared" si="15"/>
        <v>4</v>
      </c>
      <c r="AR43" s="3">
        <f t="shared" ref="AR43:AR44" si="17">34*1</f>
        <v>34</v>
      </c>
      <c r="AS43" s="30">
        <f t="shared" si="13"/>
        <v>0.11764705882352941</v>
      </c>
    </row>
    <row r="44" spans="1:45" s="2" customFormat="1" ht="15" customHeight="1" x14ac:dyDescent="0.25">
      <c r="A44" s="146"/>
      <c r="B44" s="75" t="s">
        <v>42</v>
      </c>
      <c r="C44" s="28" t="s">
        <v>56</v>
      </c>
      <c r="D44" s="35"/>
      <c r="E44" s="16"/>
      <c r="F44" s="16"/>
      <c r="G44" s="16"/>
      <c r="H44" s="17"/>
      <c r="I44" s="89"/>
      <c r="J44" s="83" t="s">
        <v>99</v>
      </c>
      <c r="K44" s="16"/>
      <c r="L44" s="16"/>
      <c r="M44" s="16"/>
      <c r="N44" s="16"/>
      <c r="O44" s="16"/>
      <c r="P44" s="16"/>
      <c r="Q44" s="83" t="s">
        <v>90</v>
      </c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83" t="s">
        <v>90</v>
      </c>
      <c r="AC44" s="16"/>
      <c r="AD44" s="16"/>
      <c r="AE44" s="16"/>
      <c r="AF44" s="16"/>
      <c r="AG44" s="16"/>
      <c r="AH44" s="83" t="s">
        <v>90</v>
      </c>
      <c r="AI44" s="16"/>
      <c r="AJ44" s="16"/>
      <c r="AK44" s="16"/>
      <c r="AL44" s="16"/>
      <c r="AM44" s="32"/>
      <c r="AN44" s="32"/>
      <c r="AO44" s="32"/>
      <c r="AP44" s="32"/>
      <c r="AQ44" s="29">
        <f t="shared" si="15"/>
        <v>4</v>
      </c>
      <c r="AR44" s="3">
        <f t="shared" si="17"/>
        <v>34</v>
      </c>
      <c r="AS44" s="30">
        <f t="shared" si="13"/>
        <v>0.11764705882352941</v>
      </c>
    </row>
    <row r="45" spans="1:45" s="6" customFormat="1" ht="33" customHeight="1" x14ac:dyDescent="0.25">
      <c r="A45" s="146"/>
      <c r="B45" s="74" t="s">
        <v>54</v>
      </c>
      <c r="C45" s="28" t="s">
        <v>56</v>
      </c>
      <c r="D45" s="35"/>
      <c r="E45" s="16"/>
      <c r="F45" s="17"/>
      <c r="G45" s="17"/>
      <c r="H45" s="32"/>
      <c r="I45" s="85"/>
      <c r="J45" s="81" t="s">
        <v>99</v>
      </c>
      <c r="K45" s="17"/>
      <c r="L45" s="17"/>
      <c r="M45" s="16"/>
      <c r="N45" s="17"/>
      <c r="O45" s="17"/>
      <c r="P45" s="17"/>
      <c r="Q45" s="83" t="s">
        <v>90</v>
      </c>
      <c r="R45" s="17"/>
      <c r="S45" s="17"/>
      <c r="T45" s="17"/>
      <c r="U45" s="16"/>
      <c r="V45" s="17"/>
      <c r="W45" s="17"/>
      <c r="X45" s="16"/>
      <c r="Y45" s="17"/>
      <c r="Z45" s="17"/>
      <c r="AA45" s="17"/>
      <c r="AB45" s="83" t="s">
        <v>90</v>
      </c>
      <c r="AC45" s="32"/>
      <c r="AD45" s="32"/>
      <c r="AE45" s="16"/>
      <c r="AF45" s="16"/>
      <c r="AG45" s="17"/>
      <c r="AH45" s="83" t="s">
        <v>90</v>
      </c>
      <c r="AI45" s="17"/>
      <c r="AJ45" s="16"/>
      <c r="AK45" s="17"/>
      <c r="AL45" s="17"/>
      <c r="AM45" s="32"/>
      <c r="AN45" s="32"/>
      <c r="AO45" s="32"/>
      <c r="AP45" s="32"/>
      <c r="AQ45" s="29">
        <f t="shared" si="15"/>
        <v>4</v>
      </c>
      <c r="AR45" s="3">
        <f>34*2</f>
        <v>68</v>
      </c>
      <c r="AS45" s="30">
        <f t="shared" si="13"/>
        <v>5.8823529411764705E-2</v>
      </c>
    </row>
    <row r="46" spans="1:45" s="6" customFormat="1" ht="20.25" customHeight="1" x14ac:dyDescent="0.25">
      <c r="A46" s="52"/>
      <c r="B46" s="53"/>
      <c r="C46" s="53"/>
      <c r="D46" s="53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2"/>
      <c r="AN46" s="52"/>
      <c r="AO46" s="52"/>
      <c r="AP46" s="52"/>
      <c r="AQ46" s="52"/>
      <c r="AR46" s="52"/>
      <c r="AS46" s="52"/>
    </row>
    <row r="47" spans="1:45" s="36" customFormat="1" ht="123" customHeight="1" x14ac:dyDescent="0.2">
      <c r="A47" s="144" t="s">
        <v>23</v>
      </c>
      <c r="B47" s="144"/>
      <c r="C47" s="144"/>
      <c r="D47" s="144"/>
      <c r="E47" s="104" t="s">
        <v>39</v>
      </c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6"/>
      <c r="AQ47" s="98" t="s">
        <v>19</v>
      </c>
      <c r="AR47" s="98" t="s">
        <v>21</v>
      </c>
      <c r="AS47" s="114" t="s">
        <v>20</v>
      </c>
    </row>
    <row r="48" spans="1:45" s="36" customFormat="1" x14ac:dyDescent="0.2">
      <c r="A48" s="115" t="s">
        <v>0</v>
      </c>
      <c r="B48" s="116"/>
      <c r="C48" s="119" t="s">
        <v>48</v>
      </c>
      <c r="D48" s="13" t="s">
        <v>17</v>
      </c>
      <c r="E48" s="96" t="s">
        <v>1</v>
      </c>
      <c r="F48" s="96"/>
      <c r="G48" s="96"/>
      <c r="H48" s="96"/>
      <c r="I48" s="96" t="s">
        <v>2</v>
      </c>
      <c r="J48" s="96"/>
      <c r="K48" s="96"/>
      <c r="L48" s="96"/>
      <c r="M48" s="96" t="s">
        <v>3</v>
      </c>
      <c r="N48" s="96"/>
      <c r="O48" s="96"/>
      <c r="P48" s="96"/>
      <c r="Q48" s="96" t="s">
        <v>4</v>
      </c>
      <c r="R48" s="96"/>
      <c r="S48" s="96"/>
      <c r="T48" s="96"/>
      <c r="U48" s="96" t="s">
        <v>5</v>
      </c>
      <c r="V48" s="96"/>
      <c r="W48" s="96"/>
      <c r="X48" s="96" t="s">
        <v>6</v>
      </c>
      <c r="Y48" s="96"/>
      <c r="Z48" s="96"/>
      <c r="AA48" s="96"/>
      <c r="AB48" s="96" t="s">
        <v>7</v>
      </c>
      <c r="AC48" s="96"/>
      <c r="AD48" s="96"/>
      <c r="AE48" s="96" t="s">
        <v>8</v>
      </c>
      <c r="AF48" s="96"/>
      <c r="AG48" s="96"/>
      <c r="AH48" s="96"/>
      <c r="AI48" s="96"/>
      <c r="AJ48" s="96" t="s">
        <v>9</v>
      </c>
      <c r="AK48" s="96"/>
      <c r="AL48" s="96"/>
      <c r="AM48" s="96" t="s">
        <v>10</v>
      </c>
      <c r="AN48" s="96"/>
      <c r="AO48" s="96"/>
      <c r="AP48" s="96"/>
      <c r="AQ48" s="98"/>
      <c r="AR48" s="98"/>
      <c r="AS48" s="114"/>
    </row>
    <row r="49" spans="1:45" s="36" customFormat="1" x14ac:dyDescent="0.2">
      <c r="A49" s="117"/>
      <c r="B49" s="118"/>
      <c r="C49" s="120"/>
      <c r="D49" s="13" t="s">
        <v>18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98"/>
      <c r="AR49" s="98"/>
      <c r="AS49" s="114"/>
    </row>
    <row r="50" spans="1:45" ht="12.75" customHeight="1" x14ac:dyDescent="0.25">
      <c r="A50" s="135" t="s">
        <v>24</v>
      </c>
      <c r="B50" s="75" t="s">
        <v>12</v>
      </c>
      <c r="C50" s="28" t="s">
        <v>57</v>
      </c>
      <c r="D50" s="15"/>
      <c r="E50" s="4"/>
      <c r="F50" s="17"/>
      <c r="G50" s="84" t="s">
        <v>97</v>
      </c>
      <c r="H50" s="17"/>
      <c r="I50" s="17"/>
      <c r="J50" s="17"/>
      <c r="K50" s="17"/>
      <c r="L50" s="17"/>
      <c r="M50" s="17"/>
      <c r="N50" s="85"/>
      <c r="O50" s="17"/>
      <c r="P50" s="17"/>
      <c r="Q50" s="81" t="s">
        <v>97</v>
      </c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81" t="s">
        <v>97</v>
      </c>
      <c r="AD50" s="17"/>
      <c r="AE50" s="17"/>
      <c r="AF50" s="3"/>
      <c r="AG50" s="17"/>
      <c r="AH50" s="56" t="s">
        <v>103</v>
      </c>
      <c r="AI50" s="17"/>
      <c r="AJ50" s="3"/>
      <c r="AK50" s="81" t="s">
        <v>97</v>
      </c>
      <c r="AL50" s="17"/>
      <c r="AM50" s="33"/>
      <c r="AN50" s="7"/>
      <c r="AO50" s="7"/>
      <c r="AP50" s="7"/>
      <c r="AQ50" s="7">
        <f>COUNTA(E50:AO50)</f>
        <v>5</v>
      </c>
      <c r="AR50" s="37">
        <f>34*5</f>
        <v>170</v>
      </c>
      <c r="AS50" s="8">
        <f t="shared" ref="AS50:AS59" si="18">AQ50/AR50</f>
        <v>2.9411764705882353E-2</v>
      </c>
    </row>
    <row r="51" spans="1:45" ht="12.75" customHeight="1" x14ac:dyDescent="0.25">
      <c r="A51" s="135"/>
      <c r="B51" s="75" t="s">
        <v>11</v>
      </c>
      <c r="C51" s="14" t="s">
        <v>57</v>
      </c>
      <c r="D51" s="15"/>
      <c r="E51" s="4"/>
      <c r="F51" s="17"/>
      <c r="G51" s="84" t="s">
        <v>97</v>
      </c>
      <c r="H51" s="17"/>
      <c r="I51" s="17"/>
      <c r="J51" s="17"/>
      <c r="K51" s="17"/>
      <c r="L51" s="81" t="s">
        <v>89</v>
      </c>
      <c r="M51" s="17"/>
      <c r="N51" s="17"/>
      <c r="O51" s="17"/>
      <c r="P51" s="81" t="s">
        <v>89</v>
      </c>
      <c r="Q51" s="17"/>
      <c r="R51" s="17"/>
      <c r="S51" s="17"/>
      <c r="T51" s="81" t="s">
        <v>89</v>
      </c>
      <c r="U51" s="81" t="s">
        <v>89</v>
      </c>
      <c r="V51" s="17"/>
      <c r="W51" s="17"/>
      <c r="X51" s="17"/>
      <c r="Y51" s="17"/>
      <c r="Z51" s="81" t="s">
        <v>89</v>
      </c>
      <c r="AA51" s="17"/>
      <c r="AB51" s="17"/>
      <c r="AC51" s="17"/>
      <c r="AD51" s="17"/>
      <c r="AE51" s="17"/>
      <c r="AF51" s="3"/>
      <c r="AG51" s="17"/>
      <c r="AH51" s="56" t="s">
        <v>103</v>
      </c>
      <c r="AI51" s="17"/>
      <c r="AJ51" s="3"/>
      <c r="AK51" s="81" t="s">
        <v>89</v>
      </c>
      <c r="AL51" s="17"/>
      <c r="AM51" s="33"/>
      <c r="AN51" s="7"/>
      <c r="AO51" s="7"/>
      <c r="AP51" s="7"/>
      <c r="AQ51" s="7">
        <f t="shared" ref="AQ51:AQ59" si="19">COUNTA(E51:AO51)</f>
        <v>8</v>
      </c>
      <c r="AR51" s="37">
        <f>34*4</f>
        <v>136</v>
      </c>
      <c r="AS51" s="8">
        <f t="shared" si="18"/>
        <v>5.8823529411764705E-2</v>
      </c>
    </row>
    <row r="52" spans="1:45" ht="12.75" customHeight="1" x14ac:dyDescent="0.25">
      <c r="A52" s="135"/>
      <c r="B52" s="75" t="s">
        <v>15</v>
      </c>
      <c r="C52" s="14" t="s">
        <v>57</v>
      </c>
      <c r="D52" s="15"/>
      <c r="E52" s="4"/>
      <c r="F52" s="17"/>
      <c r="G52" s="17"/>
      <c r="H52" s="17"/>
      <c r="I52" s="81" t="s">
        <v>97</v>
      </c>
      <c r="J52" s="17"/>
      <c r="K52" s="17"/>
      <c r="L52" s="17"/>
      <c r="M52" s="17"/>
      <c r="N52" s="17"/>
      <c r="O52" s="17"/>
      <c r="P52" s="17"/>
      <c r="Q52" s="81" t="s">
        <v>97</v>
      </c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81" t="s">
        <v>97</v>
      </c>
      <c r="AE52" s="17"/>
      <c r="AF52" s="3"/>
      <c r="AG52" s="17"/>
      <c r="AH52" s="56" t="s">
        <v>103</v>
      </c>
      <c r="AI52" s="17"/>
      <c r="AJ52" s="17"/>
      <c r="AK52" s="81" t="s">
        <v>97</v>
      </c>
      <c r="AL52" s="17"/>
      <c r="AM52" s="33"/>
      <c r="AN52" s="7"/>
      <c r="AO52" s="7"/>
      <c r="AP52" s="7"/>
      <c r="AQ52" s="7">
        <f t="shared" si="19"/>
        <v>5</v>
      </c>
      <c r="AR52" s="37">
        <f>34*4</f>
        <v>136</v>
      </c>
      <c r="AS52" s="8">
        <f t="shared" si="18"/>
        <v>3.6764705882352942E-2</v>
      </c>
    </row>
    <row r="53" spans="1:45" ht="26.25" customHeight="1" x14ac:dyDescent="0.25">
      <c r="A53" s="135"/>
      <c r="B53" s="74" t="s">
        <v>16</v>
      </c>
      <c r="C53" s="28" t="s">
        <v>57</v>
      </c>
      <c r="D53" s="15"/>
      <c r="E53" s="4"/>
      <c r="F53" s="17"/>
      <c r="G53" s="17"/>
      <c r="H53" s="17"/>
      <c r="I53" s="81" t="s">
        <v>97</v>
      </c>
      <c r="J53" s="17"/>
      <c r="K53" s="17"/>
      <c r="L53" s="17"/>
      <c r="M53" s="17"/>
      <c r="N53" s="17"/>
      <c r="O53" s="17"/>
      <c r="P53" s="17"/>
      <c r="Q53" s="81" t="s">
        <v>97</v>
      </c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3"/>
      <c r="AG53" s="17"/>
      <c r="AH53" s="56" t="s">
        <v>103</v>
      </c>
      <c r="AI53" s="33"/>
      <c r="AJ53" s="33"/>
      <c r="AK53" s="17"/>
      <c r="AL53" s="17"/>
      <c r="AM53" s="33"/>
      <c r="AN53" s="7"/>
      <c r="AO53" s="7"/>
      <c r="AP53" s="7"/>
      <c r="AQ53" s="7">
        <f t="shared" si="19"/>
        <v>3</v>
      </c>
      <c r="AR53" s="37">
        <f>34*2</f>
        <v>68</v>
      </c>
      <c r="AS53" s="8">
        <f t="shared" si="18"/>
        <v>4.4117647058823532E-2</v>
      </c>
    </row>
    <row r="54" spans="1:45" ht="26.25" customHeight="1" x14ac:dyDescent="0.25">
      <c r="A54" s="135"/>
      <c r="B54" s="74" t="s">
        <v>87</v>
      </c>
      <c r="C54" s="28" t="s">
        <v>57</v>
      </c>
      <c r="D54" s="12"/>
      <c r="E54" s="4"/>
      <c r="F54" s="17"/>
      <c r="G54" s="17"/>
      <c r="H54" s="81" t="s">
        <v>97</v>
      </c>
      <c r="I54" s="17"/>
      <c r="J54" s="17"/>
      <c r="K54" s="81" t="s">
        <v>97</v>
      </c>
      <c r="L54" s="17"/>
      <c r="M54" s="17"/>
      <c r="N54" s="17"/>
      <c r="O54" s="17"/>
      <c r="P54" s="81" t="s">
        <v>97</v>
      </c>
      <c r="Q54" s="17"/>
      <c r="R54" s="17"/>
      <c r="S54" s="17"/>
      <c r="T54" s="81" t="s">
        <v>97</v>
      </c>
      <c r="U54" s="17"/>
      <c r="V54" s="17"/>
      <c r="W54" s="81" t="s">
        <v>97</v>
      </c>
      <c r="X54" s="17"/>
      <c r="Y54" s="17"/>
      <c r="Z54" s="17"/>
      <c r="AA54" s="81" t="s">
        <v>97</v>
      </c>
      <c r="AB54" s="17"/>
      <c r="AC54" s="17"/>
      <c r="AD54" s="81" t="s">
        <v>97</v>
      </c>
      <c r="AE54" s="17"/>
      <c r="AF54" s="17"/>
      <c r="AG54" s="17"/>
      <c r="AH54" s="17"/>
      <c r="AI54" s="33"/>
      <c r="AJ54" s="33"/>
      <c r="AK54" s="17"/>
      <c r="AL54" s="81" t="s">
        <v>97</v>
      </c>
      <c r="AM54" s="33"/>
      <c r="AN54" s="7"/>
      <c r="AO54" s="7"/>
      <c r="AP54" s="7"/>
      <c r="AQ54" s="7">
        <f t="shared" si="19"/>
        <v>8</v>
      </c>
      <c r="AR54" s="37">
        <f>34*2</f>
        <v>68</v>
      </c>
      <c r="AS54" s="8">
        <f t="shared" si="18"/>
        <v>0.11764705882352941</v>
      </c>
    </row>
    <row r="55" spans="1:45" ht="53.25" customHeight="1" x14ac:dyDescent="0.25">
      <c r="A55" s="135"/>
      <c r="B55" s="74" t="s">
        <v>58</v>
      </c>
      <c r="C55" s="28" t="s">
        <v>57</v>
      </c>
      <c r="D55" s="15"/>
      <c r="E55" s="4"/>
      <c r="F55" s="17"/>
      <c r="G55" s="17"/>
      <c r="H55" s="17"/>
      <c r="I55" s="17"/>
      <c r="J55" s="81" t="s">
        <v>90</v>
      </c>
      <c r="K55" s="17"/>
      <c r="L55" s="17"/>
      <c r="M55" s="17"/>
      <c r="N55" s="17"/>
      <c r="O55" s="17"/>
      <c r="P55" s="17"/>
      <c r="Q55" s="17"/>
      <c r="R55" s="81" t="s">
        <v>90</v>
      </c>
      <c r="S55" s="17"/>
      <c r="T55" s="17"/>
      <c r="U55" s="17"/>
      <c r="V55" s="17"/>
      <c r="W55" s="17"/>
      <c r="X55" s="17"/>
      <c r="Y55" s="17"/>
      <c r="Z55" s="17"/>
      <c r="AA55" s="17"/>
      <c r="AB55" s="83" t="s">
        <v>90</v>
      </c>
      <c r="AC55" s="17"/>
      <c r="AD55" s="17"/>
      <c r="AE55" s="17"/>
      <c r="AF55" s="17"/>
      <c r="AG55" s="17"/>
      <c r="AH55" s="83" t="s">
        <v>90</v>
      </c>
      <c r="AI55" s="17"/>
      <c r="AJ55" s="32"/>
      <c r="AK55" s="17"/>
      <c r="AL55" s="17"/>
      <c r="AM55" s="33"/>
      <c r="AN55" s="7"/>
      <c r="AO55" s="7"/>
      <c r="AP55" s="7"/>
      <c r="AQ55" s="7">
        <f t="shared" si="19"/>
        <v>4</v>
      </c>
      <c r="AR55" s="3">
        <f>34*1</f>
        <v>34</v>
      </c>
      <c r="AS55" s="8">
        <f t="shared" si="18"/>
        <v>0.11764705882352941</v>
      </c>
    </row>
    <row r="56" spans="1:45" ht="12.75" customHeight="1" x14ac:dyDescent="0.25">
      <c r="A56" s="135"/>
      <c r="B56" s="74" t="s">
        <v>40</v>
      </c>
      <c r="C56" s="28" t="s">
        <v>57</v>
      </c>
      <c r="D56" s="12"/>
      <c r="E56" s="4"/>
      <c r="F56" s="17"/>
      <c r="G56" s="17"/>
      <c r="H56" s="17"/>
      <c r="I56" s="17"/>
      <c r="J56" s="81" t="s">
        <v>90</v>
      </c>
      <c r="K56" s="17"/>
      <c r="L56" s="17"/>
      <c r="M56" s="17"/>
      <c r="N56" s="17"/>
      <c r="O56" s="17"/>
      <c r="P56" s="17"/>
      <c r="Q56" s="17"/>
      <c r="R56" s="81" t="s">
        <v>90</v>
      </c>
      <c r="S56" s="17"/>
      <c r="T56" s="17"/>
      <c r="U56" s="17"/>
      <c r="V56" s="17"/>
      <c r="W56" s="17"/>
      <c r="X56" s="17"/>
      <c r="Y56" s="17"/>
      <c r="Z56" s="17"/>
      <c r="AA56" s="17"/>
      <c r="AB56" s="83" t="s">
        <v>90</v>
      </c>
      <c r="AC56" s="17"/>
      <c r="AD56" s="17"/>
      <c r="AE56" s="17"/>
      <c r="AF56" s="17"/>
      <c r="AG56" s="17"/>
      <c r="AH56" s="83" t="s">
        <v>90</v>
      </c>
      <c r="AI56" s="32"/>
      <c r="AJ56" s="17"/>
      <c r="AK56" s="17"/>
      <c r="AL56" s="17"/>
      <c r="AM56" s="33"/>
      <c r="AN56" s="7"/>
      <c r="AO56" s="7"/>
      <c r="AP56" s="7"/>
      <c r="AQ56" s="7">
        <f t="shared" si="19"/>
        <v>4</v>
      </c>
      <c r="AR56" s="3">
        <f t="shared" ref="AR56:AR58" si="20">34*1</f>
        <v>34</v>
      </c>
      <c r="AS56" s="8">
        <f t="shared" si="18"/>
        <v>0.11764705882352941</v>
      </c>
    </row>
    <row r="57" spans="1:45" ht="12.75" customHeight="1" x14ac:dyDescent="0.25">
      <c r="A57" s="135"/>
      <c r="B57" s="75" t="s">
        <v>41</v>
      </c>
      <c r="C57" s="28" t="s">
        <v>57</v>
      </c>
      <c r="D57" s="12"/>
      <c r="E57" s="4"/>
      <c r="F57" s="17"/>
      <c r="G57" s="17"/>
      <c r="H57" s="17"/>
      <c r="I57" s="17"/>
      <c r="J57" s="81" t="s">
        <v>90</v>
      </c>
      <c r="K57" s="17"/>
      <c r="L57" s="17"/>
      <c r="M57" s="17"/>
      <c r="N57" s="17"/>
      <c r="O57" s="17"/>
      <c r="P57" s="17"/>
      <c r="Q57" s="17"/>
      <c r="R57" s="81" t="s">
        <v>90</v>
      </c>
      <c r="S57" s="17"/>
      <c r="T57" s="17"/>
      <c r="U57" s="17"/>
      <c r="V57" s="17"/>
      <c r="W57" s="17"/>
      <c r="X57" s="17"/>
      <c r="Y57" s="17"/>
      <c r="Z57" s="17"/>
      <c r="AA57" s="17"/>
      <c r="AB57" s="83" t="s">
        <v>90</v>
      </c>
      <c r="AC57" s="17"/>
      <c r="AD57" s="17"/>
      <c r="AE57" s="17"/>
      <c r="AF57" s="17"/>
      <c r="AG57" s="17"/>
      <c r="AH57" s="83" t="s">
        <v>90</v>
      </c>
      <c r="AI57" s="32"/>
      <c r="AJ57" s="17"/>
      <c r="AK57" s="17"/>
      <c r="AL57" s="17"/>
      <c r="AM57" s="33"/>
      <c r="AN57" s="7"/>
      <c r="AO57" s="7"/>
      <c r="AP57" s="7"/>
      <c r="AQ57" s="7">
        <f t="shared" si="19"/>
        <v>4</v>
      </c>
      <c r="AR57" s="3">
        <f t="shared" si="20"/>
        <v>34</v>
      </c>
      <c r="AS57" s="8">
        <f t="shared" si="18"/>
        <v>0.11764705882352941</v>
      </c>
    </row>
    <row r="58" spans="1:45" ht="12.75" customHeight="1" x14ac:dyDescent="0.25">
      <c r="A58" s="135"/>
      <c r="B58" s="75" t="s">
        <v>42</v>
      </c>
      <c r="C58" s="28" t="s">
        <v>57</v>
      </c>
      <c r="D58" s="12"/>
      <c r="E58" s="4"/>
      <c r="F58" s="17"/>
      <c r="G58" s="17"/>
      <c r="H58" s="17"/>
      <c r="I58" s="17"/>
      <c r="J58" s="81" t="s">
        <v>90</v>
      </c>
      <c r="K58" s="17"/>
      <c r="L58" s="17"/>
      <c r="M58" s="17"/>
      <c r="N58" s="17"/>
      <c r="O58" s="17"/>
      <c r="P58" s="17"/>
      <c r="Q58" s="17"/>
      <c r="R58" s="81" t="s">
        <v>90</v>
      </c>
      <c r="S58" s="17"/>
      <c r="T58" s="17"/>
      <c r="U58" s="17"/>
      <c r="V58" s="17"/>
      <c r="W58" s="17"/>
      <c r="X58" s="17"/>
      <c r="Y58" s="17"/>
      <c r="Z58" s="17"/>
      <c r="AA58" s="17"/>
      <c r="AB58" s="83" t="s">
        <v>90</v>
      </c>
      <c r="AC58" s="17"/>
      <c r="AD58" s="17"/>
      <c r="AE58" s="17"/>
      <c r="AF58" s="17"/>
      <c r="AG58" s="17"/>
      <c r="AH58" s="83" t="s">
        <v>90</v>
      </c>
      <c r="AI58" s="32"/>
      <c r="AJ58" s="17"/>
      <c r="AK58" s="17"/>
      <c r="AL58" s="17"/>
      <c r="AM58" s="33"/>
      <c r="AN58" s="7"/>
      <c r="AO58" s="7"/>
      <c r="AP58" s="7"/>
      <c r="AQ58" s="7">
        <f t="shared" si="19"/>
        <v>4</v>
      </c>
      <c r="AR58" s="3">
        <f t="shared" si="20"/>
        <v>34</v>
      </c>
      <c r="AS58" s="8">
        <f t="shared" si="18"/>
        <v>0.11764705882352941</v>
      </c>
    </row>
    <row r="59" spans="1:45" ht="32.25" customHeight="1" x14ac:dyDescent="0.25">
      <c r="A59" s="135"/>
      <c r="B59" s="74" t="s">
        <v>54</v>
      </c>
      <c r="C59" s="28" t="s">
        <v>57</v>
      </c>
      <c r="D59" s="15"/>
      <c r="E59" s="4"/>
      <c r="F59" s="17"/>
      <c r="G59" s="17"/>
      <c r="H59" s="17"/>
      <c r="I59" s="17"/>
      <c r="J59" s="81" t="s">
        <v>90</v>
      </c>
      <c r="K59" s="17"/>
      <c r="L59" s="17"/>
      <c r="M59" s="17"/>
      <c r="N59" s="17"/>
      <c r="O59" s="17"/>
      <c r="P59" s="17"/>
      <c r="Q59" s="17"/>
      <c r="R59" s="81" t="s">
        <v>90</v>
      </c>
      <c r="S59" s="17"/>
      <c r="T59" s="17"/>
      <c r="U59" s="17"/>
      <c r="V59" s="17"/>
      <c r="W59" s="17"/>
      <c r="X59" s="17"/>
      <c r="Y59" s="17"/>
      <c r="Z59" s="17"/>
      <c r="AA59" s="17"/>
      <c r="AB59" s="83" t="s">
        <v>90</v>
      </c>
      <c r="AC59" s="17"/>
      <c r="AD59" s="17"/>
      <c r="AE59" s="17"/>
      <c r="AF59" s="17"/>
      <c r="AG59" s="17"/>
      <c r="AH59" s="83" t="s">
        <v>90</v>
      </c>
      <c r="AI59" s="32"/>
      <c r="AJ59" s="33"/>
      <c r="AK59" s="17"/>
      <c r="AL59" s="17"/>
      <c r="AM59" s="33"/>
      <c r="AN59" s="7"/>
      <c r="AO59" s="7"/>
      <c r="AP59" s="7"/>
      <c r="AQ59" s="7">
        <f t="shared" si="19"/>
        <v>4</v>
      </c>
      <c r="AR59" s="37">
        <f t="shared" ref="AR59" si="21">34*2</f>
        <v>68</v>
      </c>
      <c r="AS59" s="8">
        <f t="shared" si="18"/>
        <v>5.8823529411764705E-2</v>
      </c>
    </row>
    <row r="60" spans="1:45" ht="27" customHeight="1" x14ac:dyDescent="0.25">
      <c r="A60" s="52"/>
      <c r="B60" s="53"/>
      <c r="C60" s="53"/>
      <c r="D60" s="53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2"/>
      <c r="AN60" s="52"/>
      <c r="AO60" s="52"/>
      <c r="AP60" s="52"/>
      <c r="AQ60" s="52"/>
      <c r="AR60" s="52"/>
      <c r="AS60" s="52"/>
    </row>
    <row r="61" spans="1:45" s="34" customFormat="1" ht="90.75" customHeight="1" x14ac:dyDescent="0.25">
      <c r="A61" s="144" t="s">
        <v>25</v>
      </c>
      <c r="B61" s="144"/>
      <c r="C61" s="144"/>
      <c r="D61" s="144"/>
      <c r="E61" s="95" t="s">
        <v>39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8" t="s">
        <v>19</v>
      </c>
      <c r="AR61" s="98" t="s">
        <v>21</v>
      </c>
      <c r="AS61" s="114" t="s">
        <v>20</v>
      </c>
    </row>
    <row r="62" spans="1:45" s="34" customFormat="1" ht="21" customHeight="1" x14ac:dyDescent="0.25">
      <c r="A62" s="96" t="s">
        <v>0</v>
      </c>
      <c r="B62" s="96"/>
      <c r="C62" s="96"/>
      <c r="D62" s="13" t="s">
        <v>17</v>
      </c>
      <c r="E62" s="96" t="s">
        <v>1</v>
      </c>
      <c r="F62" s="96"/>
      <c r="G62" s="96"/>
      <c r="H62" s="96"/>
      <c r="I62" s="96" t="s">
        <v>2</v>
      </c>
      <c r="J62" s="96"/>
      <c r="K62" s="96"/>
      <c r="L62" s="96"/>
      <c r="M62" s="96" t="s">
        <v>3</v>
      </c>
      <c r="N62" s="96"/>
      <c r="O62" s="96"/>
      <c r="P62" s="96"/>
      <c r="Q62" s="96" t="s">
        <v>4</v>
      </c>
      <c r="R62" s="96"/>
      <c r="S62" s="96"/>
      <c r="T62" s="96"/>
      <c r="U62" s="96" t="s">
        <v>5</v>
      </c>
      <c r="V62" s="96"/>
      <c r="W62" s="96"/>
      <c r="X62" s="96" t="s">
        <v>6</v>
      </c>
      <c r="Y62" s="96"/>
      <c r="Z62" s="96"/>
      <c r="AA62" s="96"/>
      <c r="AB62" s="96" t="s">
        <v>7</v>
      </c>
      <c r="AC62" s="96"/>
      <c r="AD62" s="96"/>
      <c r="AE62" s="96" t="s">
        <v>8</v>
      </c>
      <c r="AF62" s="96"/>
      <c r="AG62" s="96"/>
      <c r="AH62" s="96"/>
      <c r="AI62" s="96"/>
      <c r="AJ62" s="96" t="s">
        <v>9</v>
      </c>
      <c r="AK62" s="96"/>
      <c r="AL62" s="96"/>
      <c r="AM62" s="96" t="s">
        <v>10</v>
      </c>
      <c r="AN62" s="96"/>
      <c r="AO62" s="96"/>
      <c r="AP62" s="96"/>
      <c r="AQ62" s="98"/>
      <c r="AR62" s="98"/>
      <c r="AS62" s="114"/>
    </row>
    <row r="63" spans="1:45" s="34" customFormat="1" ht="15" customHeight="1" x14ac:dyDescent="0.25">
      <c r="A63" s="96"/>
      <c r="B63" s="96"/>
      <c r="C63" s="96"/>
      <c r="D63" s="13" t="s">
        <v>18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98"/>
      <c r="AR63" s="98"/>
      <c r="AS63" s="114"/>
    </row>
    <row r="64" spans="1:45" s="34" customFormat="1" ht="14.25" customHeight="1" x14ac:dyDescent="0.25">
      <c r="A64" s="135" t="s">
        <v>24</v>
      </c>
      <c r="B64" s="75" t="s">
        <v>12</v>
      </c>
      <c r="C64" s="14" t="s">
        <v>60</v>
      </c>
      <c r="D64" s="15"/>
      <c r="E64" s="4"/>
      <c r="F64" s="81" t="s">
        <v>97</v>
      </c>
      <c r="G64" s="17"/>
      <c r="H64" s="81" t="s">
        <v>97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81" t="s">
        <v>97</v>
      </c>
      <c r="T64" s="4"/>
      <c r="U64" s="4"/>
      <c r="V64" s="4"/>
      <c r="W64" s="4"/>
      <c r="X64" s="81" t="s">
        <v>97</v>
      </c>
      <c r="Y64" s="4"/>
      <c r="Z64" s="4"/>
      <c r="AA64" s="4"/>
      <c r="AB64" s="4"/>
      <c r="AC64" s="4"/>
      <c r="AD64" s="81" t="s">
        <v>97</v>
      </c>
      <c r="AE64" s="4"/>
      <c r="AF64" s="56" t="s">
        <v>103</v>
      </c>
      <c r="AG64" s="4"/>
      <c r="AH64" s="4"/>
      <c r="AI64" s="56" t="s">
        <v>103</v>
      </c>
      <c r="AJ64" s="4"/>
      <c r="AK64" s="4"/>
      <c r="AL64" s="81" t="s">
        <v>97</v>
      </c>
      <c r="AM64" s="7"/>
      <c r="AN64" s="7"/>
      <c r="AO64" s="7"/>
      <c r="AP64" s="7"/>
      <c r="AQ64" s="7">
        <f>COUNTA(E64:AL64)</f>
        <v>8</v>
      </c>
      <c r="AR64" s="3">
        <f>34*5</f>
        <v>170</v>
      </c>
      <c r="AS64" s="8">
        <f t="shared" ref="AS64:AS75" si="22">AQ64/AR64</f>
        <v>4.7058823529411764E-2</v>
      </c>
    </row>
    <row r="65" spans="1:45" s="34" customFormat="1" ht="18" customHeight="1" x14ac:dyDescent="0.25">
      <c r="A65" s="135"/>
      <c r="B65" s="75" t="s">
        <v>26</v>
      </c>
      <c r="C65" s="14" t="s">
        <v>60</v>
      </c>
      <c r="D65" s="15"/>
      <c r="E65" s="4"/>
      <c r="F65" s="17"/>
      <c r="G65" s="17"/>
      <c r="H65" s="17"/>
      <c r="I65" s="17"/>
      <c r="J65" s="17"/>
      <c r="K65" s="17"/>
      <c r="L65" s="81" t="s">
        <v>99</v>
      </c>
      <c r="M65" s="17"/>
      <c r="N65" s="17"/>
      <c r="O65" s="17"/>
      <c r="P65" s="17"/>
      <c r="Q65" s="17"/>
      <c r="R65" s="17"/>
      <c r="S65" s="81" t="s">
        <v>99</v>
      </c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56" t="s">
        <v>103</v>
      </c>
      <c r="AI65" s="17"/>
      <c r="AJ65" s="17"/>
      <c r="AK65" s="17"/>
      <c r="AL65" s="17"/>
      <c r="AM65" s="7"/>
      <c r="AN65" s="7"/>
      <c r="AO65" s="7"/>
      <c r="AP65" s="7"/>
      <c r="AQ65" s="7">
        <f t="shared" ref="AQ65:AQ75" si="23">COUNTA(E65:AL65)</f>
        <v>3</v>
      </c>
      <c r="AR65" s="3">
        <f>34*3</f>
        <v>102</v>
      </c>
      <c r="AS65" s="8">
        <f t="shared" si="22"/>
        <v>2.9411764705882353E-2</v>
      </c>
    </row>
    <row r="66" spans="1:45" s="34" customFormat="1" ht="31.5" customHeight="1" x14ac:dyDescent="0.25">
      <c r="A66" s="135"/>
      <c r="B66" s="78" t="s">
        <v>93</v>
      </c>
      <c r="C66" s="79" t="s">
        <v>94</v>
      </c>
      <c r="D66" s="40"/>
      <c r="E66" s="4"/>
      <c r="F66" s="17"/>
      <c r="G66" s="84" t="s">
        <v>95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84" t="s">
        <v>95</v>
      </c>
      <c r="AJ66" s="17"/>
      <c r="AK66" s="17"/>
      <c r="AL66" s="17"/>
      <c r="AM66" s="7"/>
      <c r="AN66" s="7"/>
      <c r="AO66" s="7"/>
      <c r="AP66" s="7"/>
      <c r="AQ66" s="7">
        <f t="shared" si="23"/>
        <v>2</v>
      </c>
      <c r="AR66" s="3"/>
      <c r="AS66" s="8"/>
    </row>
    <row r="67" spans="1:45" s="34" customFormat="1" ht="31.5" customHeight="1" x14ac:dyDescent="0.25">
      <c r="A67" s="135"/>
      <c r="B67" s="75" t="s">
        <v>87</v>
      </c>
      <c r="C67" s="14" t="s">
        <v>60</v>
      </c>
      <c r="D67" s="10"/>
      <c r="E67" s="4"/>
      <c r="F67" s="4"/>
      <c r="G67" s="4"/>
      <c r="H67" s="81" t="s">
        <v>97</v>
      </c>
      <c r="I67" s="17"/>
      <c r="J67" s="17"/>
      <c r="K67" s="81" t="s">
        <v>97</v>
      </c>
      <c r="L67" s="17"/>
      <c r="M67" s="17"/>
      <c r="N67" s="17"/>
      <c r="O67" s="81" t="s">
        <v>97</v>
      </c>
      <c r="P67" s="17"/>
      <c r="Q67" s="17"/>
      <c r="R67" s="17"/>
      <c r="S67" s="17"/>
      <c r="T67" s="81" t="s">
        <v>97</v>
      </c>
      <c r="U67" s="81" t="s">
        <v>97</v>
      </c>
      <c r="V67" s="17"/>
      <c r="W67" s="17"/>
      <c r="X67" s="81" t="s">
        <v>97</v>
      </c>
      <c r="Y67" s="17"/>
      <c r="Z67" s="17"/>
      <c r="AA67" s="17"/>
      <c r="AB67" s="17"/>
      <c r="AC67" s="81" t="s">
        <v>97</v>
      </c>
      <c r="AD67" s="17"/>
      <c r="AE67" s="17"/>
      <c r="AF67" s="32"/>
      <c r="AG67" s="17"/>
      <c r="AH67" s="56" t="s">
        <v>103</v>
      </c>
      <c r="AI67" s="17"/>
      <c r="AJ67" s="17"/>
      <c r="AK67" s="17"/>
      <c r="AL67" s="81" t="s">
        <v>97</v>
      </c>
      <c r="AM67" s="7"/>
      <c r="AN67" s="7"/>
      <c r="AO67" s="7"/>
      <c r="AP67" s="7"/>
      <c r="AQ67" s="7">
        <f t="shared" si="23"/>
        <v>9</v>
      </c>
      <c r="AR67" s="3">
        <f t="shared" ref="AR67" si="24">34*3</f>
        <v>102</v>
      </c>
      <c r="AS67" s="8">
        <f t="shared" si="22"/>
        <v>8.8235294117647065E-2</v>
      </c>
    </row>
    <row r="68" spans="1:45" s="34" customFormat="1" ht="21" customHeight="1" x14ac:dyDescent="0.25">
      <c r="A68" s="135"/>
      <c r="B68" s="75" t="s">
        <v>11</v>
      </c>
      <c r="C68" s="14" t="s">
        <v>60</v>
      </c>
      <c r="D68" s="15"/>
      <c r="E68" s="4"/>
      <c r="F68" s="4"/>
      <c r="G68" s="4"/>
      <c r="H68" s="17"/>
      <c r="I68" s="17"/>
      <c r="J68" s="17"/>
      <c r="K68" s="17"/>
      <c r="L68" s="17"/>
      <c r="M68" s="81" t="s">
        <v>89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81" t="s">
        <v>97</v>
      </c>
      <c r="Z68" s="17"/>
      <c r="AA68" s="17"/>
      <c r="AB68" s="17"/>
      <c r="AC68" s="17"/>
      <c r="AD68" s="17"/>
      <c r="AE68" s="17"/>
      <c r="AF68" s="32"/>
      <c r="AG68" s="17"/>
      <c r="AH68" s="17"/>
      <c r="AI68" s="56" t="s">
        <v>103</v>
      </c>
      <c r="AJ68" s="17"/>
      <c r="AK68" s="17"/>
      <c r="AL68" s="17"/>
      <c r="AM68" s="7"/>
      <c r="AN68" s="7"/>
      <c r="AO68" s="7"/>
      <c r="AP68" s="7"/>
      <c r="AQ68" s="7">
        <f t="shared" si="23"/>
        <v>3</v>
      </c>
      <c r="AR68" s="3">
        <f t="shared" ref="AR68" si="25">34*5</f>
        <v>170</v>
      </c>
      <c r="AS68" s="8">
        <f t="shared" si="22"/>
        <v>1.7647058823529412E-2</v>
      </c>
    </row>
    <row r="69" spans="1:45" s="34" customFormat="1" ht="21" customHeight="1" x14ac:dyDescent="0.25">
      <c r="A69" s="135"/>
      <c r="B69" s="75" t="s">
        <v>27</v>
      </c>
      <c r="C69" s="14" t="s">
        <v>60</v>
      </c>
      <c r="D69" s="15"/>
      <c r="E69" s="4"/>
      <c r="F69" s="4"/>
      <c r="G69" s="4"/>
      <c r="H69" s="17"/>
      <c r="I69" s="17"/>
      <c r="J69" s="17"/>
      <c r="K69" s="81" t="s">
        <v>97</v>
      </c>
      <c r="L69" s="17"/>
      <c r="M69" s="17"/>
      <c r="N69" s="81" t="s">
        <v>97</v>
      </c>
      <c r="O69" s="17"/>
      <c r="P69" s="17"/>
      <c r="Q69" s="17"/>
      <c r="R69" s="17"/>
      <c r="S69" s="17"/>
      <c r="T69" s="81" t="s">
        <v>97</v>
      </c>
      <c r="U69" s="81" t="s">
        <v>97</v>
      </c>
      <c r="V69" s="17"/>
      <c r="W69" s="17"/>
      <c r="X69" s="17"/>
      <c r="Y69" s="17"/>
      <c r="Z69" s="17"/>
      <c r="AA69" s="17"/>
      <c r="AB69" s="81" t="s">
        <v>97</v>
      </c>
      <c r="AC69" s="17"/>
      <c r="AD69" s="17"/>
      <c r="AE69" s="17"/>
      <c r="AF69" s="32"/>
      <c r="AG69" s="17"/>
      <c r="AH69" s="56" t="s">
        <v>103</v>
      </c>
      <c r="AI69" s="33"/>
      <c r="AJ69" s="33"/>
      <c r="AK69" s="17"/>
      <c r="AL69" s="81" t="s">
        <v>97</v>
      </c>
      <c r="AM69" s="7"/>
      <c r="AN69" s="7"/>
      <c r="AO69" s="7"/>
      <c r="AP69" s="7"/>
      <c r="AQ69" s="7">
        <f t="shared" si="23"/>
        <v>7</v>
      </c>
      <c r="AR69" s="3">
        <f t="shared" ref="AR69" si="26">34*3</f>
        <v>102</v>
      </c>
      <c r="AS69" s="8">
        <f t="shared" si="22"/>
        <v>6.8627450980392163E-2</v>
      </c>
    </row>
    <row r="70" spans="1:45" s="34" customFormat="1" ht="18" customHeight="1" x14ac:dyDescent="0.25">
      <c r="A70" s="135"/>
      <c r="B70" s="75" t="s">
        <v>29</v>
      </c>
      <c r="C70" s="14" t="s">
        <v>60</v>
      </c>
      <c r="D70" s="15"/>
      <c r="E70" s="4"/>
      <c r="F70" s="4"/>
      <c r="G70" s="4"/>
      <c r="H70" s="17"/>
      <c r="I70" s="17"/>
      <c r="J70" s="81" t="s">
        <v>99</v>
      </c>
      <c r="K70" s="17"/>
      <c r="L70" s="17"/>
      <c r="M70" s="17"/>
      <c r="N70" s="17"/>
      <c r="O70" s="17"/>
      <c r="P70" s="17"/>
      <c r="Q70" s="81" t="s">
        <v>99</v>
      </c>
      <c r="R70" s="17"/>
      <c r="S70" s="17"/>
      <c r="T70" s="17"/>
      <c r="U70" s="17"/>
      <c r="V70" s="17"/>
      <c r="W70" s="17"/>
      <c r="X70" s="81" t="s">
        <v>99</v>
      </c>
      <c r="Y70" s="17"/>
      <c r="Z70" s="17"/>
      <c r="AA70" s="17"/>
      <c r="AB70" s="17"/>
      <c r="AC70" s="17"/>
      <c r="AD70" s="17"/>
      <c r="AE70" s="17"/>
      <c r="AF70" s="32"/>
      <c r="AG70" s="32"/>
      <c r="AH70" s="56" t="s">
        <v>103</v>
      </c>
      <c r="AI70" s="33"/>
      <c r="AJ70" s="33"/>
      <c r="AK70" s="17"/>
      <c r="AL70" s="17"/>
      <c r="AM70" s="7"/>
      <c r="AN70" s="7"/>
      <c r="AO70" s="7"/>
      <c r="AP70" s="7"/>
      <c r="AQ70" s="7">
        <f t="shared" si="23"/>
        <v>4</v>
      </c>
      <c r="AR70" s="3">
        <f>34*1</f>
        <v>34</v>
      </c>
      <c r="AS70" s="8">
        <f t="shared" si="22"/>
        <v>0.11764705882352941</v>
      </c>
    </row>
    <row r="71" spans="1:45" s="34" customFormat="1" ht="18" customHeight="1" x14ac:dyDescent="0.25">
      <c r="A71" s="135"/>
      <c r="B71" s="75" t="s">
        <v>28</v>
      </c>
      <c r="C71" s="14" t="s">
        <v>60</v>
      </c>
      <c r="D71" s="12"/>
      <c r="E71" s="4"/>
      <c r="F71" s="81" t="s">
        <v>97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81" t="s">
        <v>88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2"/>
      <c r="AG71" s="3"/>
      <c r="AH71" s="56" t="s">
        <v>103</v>
      </c>
      <c r="AI71" s="7"/>
      <c r="AJ71" s="7"/>
      <c r="AK71" s="3"/>
      <c r="AL71" s="81" t="s">
        <v>97</v>
      </c>
      <c r="AM71" s="7"/>
      <c r="AN71" s="7"/>
      <c r="AO71" s="7"/>
      <c r="AP71" s="7"/>
      <c r="AQ71" s="7">
        <f t="shared" si="23"/>
        <v>4</v>
      </c>
      <c r="AR71" s="3">
        <f t="shared" ref="AR71:AR73" si="27">34*1</f>
        <v>34</v>
      </c>
      <c r="AS71" s="8">
        <f t="shared" si="22"/>
        <v>0.11764705882352941</v>
      </c>
    </row>
    <row r="72" spans="1:45" s="34" customFormat="1" ht="18" customHeight="1" x14ac:dyDescent="0.25">
      <c r="A72" s="135"/>
      <c r="B72" s="74" t="s">
        <v>40</v>
      </c>
      <c r="C72" s="14" t="s">
        <v>60</v>
      </c>
      <c r="D72" s="12"/>
      <c r="E72" s="4"/>
      <c r="F72" s="4"/>
      <c r="G72" s="4"/>
      <c r="H72" s="4"/>
      <c r="I72" s="81" t="s">
        <v>98</v>
      </c>
      <c r="J72" s="4"/>
      <c r="K72" s="4"/>
      <c r="L72" s="4"/>
      <c r="M72" s="4"/>
      <c r="N72" s="4"/>
      <c r="O72" s="4"/>
      <c r="P72" s="4"/>
      <c r="Q72" s="4"/>
      <c r="R72" s="81" t="s">
        <v>90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17"/>
      <c r="AJ72" s="7"/>
      <c r="AK72" s="3"/>
      <c r="AL72" s="81" t="s">
        <v>90</v>
      </c>
      <c r="AM72" s="7"/>
      <c r="AN72" s="7"/>
      <c r="AO72" s="7"/>
      <c r="AP72" s="7"/>
      <c r="AQ72" s="7">
        <f t="shared" si="23"/>
        <v>3</v>
      </c>
      <c r="AR72" s="3">
        <f t="shared" si="27"/>
        <v>34</v>
      </c>
      <c r="AS72" s="8">
        <f t="shared" si="22"/>
        <v>8.8235294117647065E-2</v>
      </c>
    </row>
    <row r="73" spans="1:45" s="34" customFormat="1" ht="12.75" customHeight="1" x14ac:dyDescent="0.25">
      <c r="A73" s="135"/>
      <c r="B73" s="75" t="s">
        <v>41</v>
      </c>
      <c r="C73" s="14" t="s">
        <v>60</v>
      </c>
      <c r="D73" s="12"/>
      <c r="E73" s="4"/>
      <c r="F73" s="4"/>
      <c r="G73" s="4"/>
      <c r="H73" s="4"/>
      <c r="I73" s="81" t="s">
        <v>90</v>
      </c>
      <c r="J73" s="4"/>
      <c r="K73" s="4"/>
      <c r="L73" s="4"/>
      <c r="M73" s="4"/>
      <c r="N73" s="4"/>
      <c r="O73" s="4"/>
      <c r="P73" s="4"/>
      <c r="Q73" s="4"/>
      <c r="R73" s="81" t="s">
        <v>90</v>
      </c>
      <c r="S73" s="4"/>
      <c r="T73" s="4"/>
      <c r="U73" s="4"/>
      <c r="V73" s="4"/>
      <c r="W73" s="4"/>
      <c r="X73" s="4"/>
      <c r="Y73" s="4"/>
      <c r="Z73" s="4"/>
      <c r="AA73" s="81" t="s">
        <v>90</v>
      </c>
      <c r="AB73" s="4"/>
      <c r="AC73" s="4"/>
      <c r="AD73" s="4"/>
      <c r="AE73" s="4"/>
      <c r="AF73" s="3"/>
      <c r="AG73" s="3"/>
      <c r="AH73" s="4"/>
      <c r="AI73" s="81" t="s">
        <v>90</v>
      </c>
      <c r="AJ73" s="7"/>
      <c r="AK73" s="3"/>
      <c r="AL73" s="4"/>
      <c r="AM73" s="7"/>
      <c r="AN73" s="7"/>
      <c r="AO73" s="7"/>
      <c r="AP73" s="7"/>
      <c r="AQ73" s="7">
        <f t="shared" si="23"/>
        <v>4</v>
      </c>
      <c r="AR73" s="3">
        <f t="shared" si="27"/>
        <v>34</v>
      </c>
      <c r="AS73" s="8">
        <f t="shared" si="22"/>
        <v>0.11764705882352941</v>
      </c>
    </row>
    <row r="74" spans="1:45" s="34" customFormat="1" ht="15" customHeight="1" x14ac:dyDescent="0.25">
      <c r="A74" s="135"/>
      <c r="B74" s="74" t="s">
        <v>59</v>
      </c>
      <c r="C74" s="14" t="s">
        <v>60</v>
      </c>
      <c r="D74" s="15"/>
      <c r="E74" s="4"/>
      <c r="F74" s="4"/>
      <c r="G74" s="4"/>
      <c r="H74" s="4"/>
      <c r="I74" s="81" t="s">
        <v>98</v>
      </c>
      <c r="J74" s="4"/>
      <c r="K74" s="4"/>
      <c r="L74" s="4"/>
      <c r="M74" s="4"/>
      <c r="N74" s="4"/>
      <c r="O74" s="4"/>
      <c r="P74" s="4"/>
      <c r="Q74" s="4"/>
      <c r="R74" s="81" t="s">
        <v>90</v>
      </c>
      <c r="S74" s="4"/>
      <c r="T74" s="4"/>
      <c r="U74" s="4"/>
      <c r="V74" s="4"/>
      <c r="W74" s="4"/>
      <c r="X74" s="4"/>
      <c r="Y74" s="4"/>
      <c r="Z74" s="4"/>
      <c r="AA74" s="4"/>
      <c r="AB74" s="81" t="s">
        <v>97</v>
      </c>
      <c r="AC74" s="4"/>
      <c r="AD74" s="4"/>
      <c r="AE74" s="4"/>
      <c r="AF74" s="4"/>
      <c r="AG74" s="4"/>
      <c r="AH74" s="3"/>
      <c r="AI74" s="3"/>
      <c r="AJ74" s="7"/>
      <c r="AK74" s="17"/>
      <c r="AL74" s="81" t="s">
        <v>97</v>
      </c>
      <c r="AM74" s="7"/>
      <c r="AN74" s="7"/>
      <c r="AO74" s="7"/>
      <c r="AP74" s="7"/>
      <c r="AQ74" s="7">
        <f t="shared" si="23"/>
        <v>4</v>
      </c>
      <c r="AR74" s="3">
        <f>34*2</f>
        <v>68</v>
      </c>
      <c r="AS74" s="8">
        <f t="shared" si="22"/>
        <v>5.8823529411764705E-2</v>
      </c>
    </row>
    <row r="75" spans="1:45" s="34" customFormat="1" ht="42" customHeight="1" x14ac:dyDescent="0.25">
      <c r="A75" s="135"/>
      <c r="B75" s="75" t="s">
        <v>54</v>
      </c>
      <c r="C75" s="14" t="s">
        <v>60</v>
      </c>
      <c r="D75" s="15"/>
      <c r="E75" s="4"/>
      <c r="F75" s="4"/>
      <c r="G75" s="4"/>
      <c r="H75" s="4"/>
      <c r="I75" s="81" t="s">
        <v>98</v>
      </c>
      <c r="J75" s="4"/>
      <c r="K75" s="4"/>
      <c r="L75" s="4"/>
      <c r="M75" s="4"/>
      <c r="N75" s="4"/>
      <c r="O75" s="4"/>
      <c r="P75" s="4"/>
      <c r="Q75" s="4"/>
      <c r="R75" s="81" t="s">
        <v>90</v>
      </c>
      <c r="S75" s="4"/>
      <c r="T75" s="4"/>
      <c r="U75" s="4"/>
      <c r="V75" s="4"/>
      <c r="W75" s="4"/>
      <c r="X75" s="4"/>
      <c r="Y75" s="4"/>
      <c r="Z75" s="4"/>
      <c r="AA75" s="81" t="s">
        <v>90</v>
      </c>
      <c r="AB75" s="4"/>
      <c r="AC75" s="4"/>
      <c r="AD75" s="4"/>
      <c r="AE75" s="4"/>
      <c r="AF75" s="4"/>
      <c r="AG75" s="4"/>
      <c r="AH75" s="3"/>
      <c r="AI75" s="81" t="s">
        <v>90</v>
      </c>
      <c r="AJ75" s="7"/>
      <c r="AK75" s="17"/>
      <c r="AL75" s="4"/>
      <c r="AM75" s="7"/>
      <c r="AN75" s="7"/>
      <c r="AO75" s="7"/>
      <c r="AP75" s="7"/>
      <c r="AQ75" s="7">
        <f t="shared" si="23"/>
        <v>4</v>
      </c>
      <c r="AR75" s="3">
        <f t="shared" ref="AR75" si="28">34*2</f>
        <v>68</v>
      </c>
      <c r="AS75" s="8">
        <f t="shared" si="22"/>
        <v>5.8823529411764705E-2</v>
      </c>
    </row>
    <row r="76" spans="1:45" s="34" customFormat="1" ht="27" customHeight="1" x14ac:dyDescent="0.25">
      <c r="A76" s="123"/>
      <c r="B76" s="123"/>
      <c r="C76" s="123"/>
      <c r="D76" s="123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2"/>
      <c r="AN76" s="52"/>
      <c r="AO76" s="52"/>
      <c r="AP76" s="52"/>
      <c r="AQ76" s="52"/>
      <c r="AR76" s="52"/>
      <c r="AS76" s="52"/>
    </row>
    <row r="77" spans="1:45" s="2" customFormat="1" ht="116.25" customHeight="1" x14ac:dyDescent="0.25">
      <c r="A77" s="139" t="s">
        <v>30</v>
      </c>
      <c r="B77" s="140"/>
      <c r="C77" s="140"/>
      <c r="D77" s="141"/>
      <c r="E77" s="107" t="s">
        <v>39</v>
      </c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9"/>
      <c r="AQ77" s="136" t="s">
        <v>19</v>
      </c>
      <c r="AR77" s="124" t="s">
        <v>21</v>
      </c>
      <c r="AS77" s="127" t="s">
        <v>20</v>
      </c>
    </row>
    <row r="78" spans="1:45" s="2" customFormat="1" ht="21.75" customHeight="1" x14ac:dyDescent="0.25">
      <c r="A78" s="115" t="s">
        <v>0</v>
      </c>
      <c r="B78" s="130"/>
      <c r="C78" s="116"/>
      <c r="D78" s="13" t="s">
        <v>17</v>
      </c>
      <c r="E78" s="132" t="s">
        <v>1</v>
      </c>
      <c r="F78" s="133"/>
      <c r="G78" s="133"/>
      <c r="H78" s="134"/>
      <c r="I78" s="132" t="s">
        <v>2</v>
      </c>
      <c r="J78" s="133"/>
      <c r="K78" s="133"/>
      <c r="L78" s="134"/>
      <c r="M78" s="132" t="s">
        <v>3</v>
      </c>
      <c r="N78" s="133"/>
      <c r="O78" s="133"/>
      <c r="P78" s="134"/>
      <c r="Q78" s="132" t="s">
        <v>4</v>
      </c>
      <c r="R78" s="133"/>
      <c r="S78" s="133"/>
      <c r="T78" s="134"/>
      <c r="U78" s="132" t="s">
        <v>5</v>
      </c>
      <c r="V78" s="133"/>
      <c r="W78" s="134"/>
      <c r="X78" s="132" t="s">
        <v>6</v>
      </c>
      <c r="Y78" s="133"/>
      <c r="Z78" s="133"/>
      <c r="AA78" s="134"/>
      <c r="AB78" s="132" t="s">
        <v>7</v>
      </c>
      <c r="AC78" s="133"/>
      <c r="AD78" s="134"/>
      <c r="AE78" s="132" t="s">
        <v>8</v>
      </c>
      <c r="AF78" s="133"/>
      <c r="AG78" s="133"/>
      <c r="AH78" s="133"/>
      <c r="AI78" s="134"/>
      <c r="AJ78" s="132" t="s">
        <v>9</v>
      </c>
      <c r="AK78" s="133"/>
      <c r="AL78" s="134"/>
      <c r="AM78" s="132" t="s">
        <v>10</v>
      </c>
      <c r="AN78" s="133"/>
      <c r="AO78" s="133"/>
      <c r="AP78" s="134"/>
      <c r="AQ78" s="137"/>
      <c r="AR78" s="125"/>
      <c r="AS78" s="128"/>
    </row>
    <row r="79" spans="1:45" s="6" customFormat="1" ht="11.25" customHeight="1" x14ac:dyDescent="0.2">
      <c r="A79" s="117"/>
      <c r="B79" s="131"/>
      <c r="C79" s="118"/>
      <c r="D79" s="13" t="s">
        <v>18</v>
      </c>
      <c r="E79" s="5">
        <v>1</v>
      </c>
      <c r="F79" s="5">
        <v>2</v>
      </c>
      <c r="G79" s="5">
        <v>3</v>
      </c>
      <c r="H79" s="5">
        <v>4</v>
      </c>
      <c r="I79" s="5">
        <v>5</v>
      </c>
      <c r="J79" s="5">
        <v>6</v>
      </c>
      <c r="K79" s="5">
        <v>7</v>
      </c>
      <c r="L79" s="5">
        <v>8</v>
      </c>
      <c r="M79" s="5">
        <v>9</v>
      </c>
      <c r="N79" s="5">
        <v>10</v>
      </c>
      <c r="O79" s="5">
        <v>11</v>
      </c>
      <c r="P79" s="5">
        <v>12</v>
      </c>
      <c r="Q79" s="5">
        <v>13</v>
      </c>
      <c r="R79" s="5">
        <v>14</v>
      </c>
      <c r="S79" s="5">
        <v>15</v>
      </c>
      <c r="T79" s="5">
        <v>16</v>
      </c>
      <c r="U79" s="5">
        <v>17</v>
      </c>
      <c r="V79" s="5">
        <v>18</v>
      </c>
      <c r="W79" s="5">
        <v>19</v>
      </c>
      <c r="X79" s="5">
        <v>20</v>
      </c>
      <c r="Y79" s="5">
        <v>21</v>
      </c>
      <c r="Z79" s="5">
        <v>22</v>
      </c>
      <c r="AA79" s="5">
        <v>23</v>
      </c>
      <c r="AB79" s="5">
        <v>24</v>
      </c>
      <c r="AC79" s="5">
        <v>25</v>
      </c>
      <c r="AD79" s="5">
        <v>26</v>
      </c>
      <c r="AE79" s="5">
        <v>27</v>
      </c>
      <c r="AF79" s="5">
        <v>28</v>
      </c>
      <c r="AG79" s="5">
        <v>29</v>
      </c>
      <c r="AH79" s="5">
        <v>30</v>
      </c>
      <c r="AI79" s="5">
        <v>31</v>
      </c>
      <c r="AJ79" s="5">
        <v>32</v>
      </c>
      <c r="AK79" s="5">
        <v>33</v>
      </c>
      <c r="AL79" s="5">
        <v>34</v>
      </c>
      <c r="AM79" s="5">
        <v>35</v>
      </c>
      <c r="AN79" s="5">
        <v>36</v>
      </c>
      <c r="AO79" s="5">
        <v>37</v>
      </c>
      <c r="AP79" s="5">
        <v>38</v>
      </c>
      <c r="AQ79" s="138"/>
      <c r="AR79" s="126"/>
      <c r="AS79" s="129"/>
    </row>
    <row r="80" spans="1:45" ht="12.75" customHeight="1" x14ac:dyDescent="0.25">
      <c r="A80" s="167" t="s">
        <v>24</v>
      </c>
      <c r="B80" s="75" t="s">
        <v>12</v>
      </c>
      <c r="C80" s="39" t="s">
        <v>71</v>
      </c>
      <c r="D80" s="40"/>
      <c r="E80" s="17"/>
      <c r="F80" s="81" t="s">
        <v>97</v>
      </c>
      <c r="G80" s="17"/>
      <c r="H80" s="17"/>
      <c r="I80" s="81" t="s">
        <v>97</v>
      </c>
      <c r="J80" s="17"/>
      <c r="K80" s="17"/>
      <c r="L80" s="81" t="s">
        <v>97</v>
      </c>
      <c r="M80" s="17"/>
      <c r="N80" s="17"/>
      <c r="O80" s="81" t="s">
        <v>97</v>
      </c>
      <c r="P80" s="17"/>
      <c r="Q80" s="17"/>
      <c r="R80" s="81" t="s">
        <v>97</v>
      </c>
      <c r="S80" s="17"/>
      <c r="T80" s="17"/>
      <c r="U80" s="17"/>
      <c r="V80" s="81" t="s">
        <v>97</v>
      </c>
      <c r="W80" s="17"/>
      <c r="X80" s="17"/>
      <c r="Y80" s="17"/>
      <c r="Z80" s="81" t="s">
        <v>97</v>
      </c>
      <c r="AA80" s="17"/>
      <c r="AB80" s="17"/>
      <c r="AC80" s="17"/>
      <c r="AD80" s="17"/>
      <c r="AE80" s="17"/>
      <c r="AG80" s="17"/>
      <c r="AH80" s="17"/>
      <c r="AI80" s="56" t="s">
        <v>103</v>
      </c>
      <c r="AJ80" s="17"/>
      <c r="AK80" s="17"/>
      <c r="AL80" s="81" t="s">
        <v>97</v>
      </c>
      <c r="AM80" s="33"/>
      <c r="AN80" s="33"/>
      <c r="AO80" s="33"/>
      <c r="AP80" s="33"/>
      <c r="AQ80" s="7">
        <f>COUNTA(E80:AP80)</f>
        <v>9</v>
      </c>
      <c r="AR80" s="3">
        <f>34*6</f>
        <v>204</v>
      </c>
      <c r="AS80" s="8">
        <f t="shared" ref="AS80:AS91" si="29">AQ80/AR80</f>
        <v>4.4117647058823532E-2</v>
      </c>
    </row>
    <row r="81" spans="1:45" ht="12.75" customHeight="1" x14ac:dyDescent="0.25">
      <c r="A81" s="167"/>
      <c r="B81" s="75" t="s">
        <v>26</v>
      </c>
      <c r="C81" s="39" t="s">
        <v>71</v>
      </c>
      <c r="D81" s="40"/>
      <c r="E81" s="17"/>
      <c r="F81" s="17"/>
      <c r="G81" s="81" t="s">
        <v>99</v>
      </c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81" t="s">
        <v>99</v>
      </c>
      <c r="U81" s="17"/>
      <c r="V81" s="17"/>
      <c r="W81" s="81" t="s">
        <v>99</v>
      </c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56" t="s">
        <v>103</v>
      </c>
      <c r="AI81" s="17"/>
      <c r="AJ81" s="17"/>
      <c r="AK81" s="81" t="s">
        <v>99</v>
      </c>
      <c r="AL81" s="17"/>
      <c r="AM81" s="33"/>
      <c r="AN81" s="33"/>
      <c r="AO81" s="33"/>
      <c r="AP81" s="33"/>
      <c r="AQ81" s="7">
        <f t="shared" ref="AQ81:AQ91" si="30">COUNTA(E81:AP81)</f>
        <v>5</v>
      </c>
      <c r="AR81" s="3">
        <f>34*3</f>
        <v>102</v>
      </c>
      <c r="AS81" s="8">
        <f t="shared" si="29"/>
        <v>4.9019607843137254E-2</v>
      </c>
    </row>
    <row r="82" spans="1:45" ht="27.75" customHeight="1" x14ac:dyDescent="0.25">
      <c r="A82" s="167"/>
      <c r="B82" s="78" t="s">
        <v>93</v>
      </c>
      <c r="C82" s="79" t="s">
        <v>71</v>
      </c>
      <c r="D82" s="40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81" t="s">
        <v>96</v>
      </c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81" t="s">
        <v>96</v>
      </c>
      <c r="AK82" s="17"/>
      <c r="AL82" s="17"/>
      <c r="AM82" s="33"/>
      <c r="AN82" s="33"/>
      <c r="AO82" s="33"/>
      <c r="AP82" s="33"/>
      <c r="AQ82" s="7">
        <f t="shared" si="30"/>
        <v>2</v>
      </c>
      <c r="AR82" s="3"/>
      <c r="AS82" s="8"/>
    </row>
    <row r="83" spans="1:45" ht="31.5" customHeight="1" x14ac:dyDescent="0.25">
      <c r="A83" s="167"/>
      <c r="B83" s="75" t="s">
        <v>87</v>
      </c>
      <c r="C83" s="39" t="s">
        <v>71</v>
      </c>
      <c r="D83" s="40"/>
      <c r="E83" s="17"/>
      <c r="F83" s="17"/>
      <c r="G83" s="17"/>
      <c r="H83" s="81" t="s">
        <v>97</v>
      </c>
      <c r="I83" s="17"/>
      <c r="J83" s="17"/>
      <c r="K83" s="81" t="s">
        <v>97</v>
      </c>
      <c r="L83" s="17"/>
      <c r="M83" s="17"/>
      <c r="N83" s="17"/>
      <c r="O83" s="17"/>
      <c r="P83" s="81" t="s">
        <v>97</v>
      </c>
      <c r="Q83" s="17"/>
      <c r="R83" s="17"/>
      <c r="S83" s="81" t="s">
        <v>97</v>
      </c>
      <c r="T83" s="17"/>
      <c r="U83" s="17"/>
      <c r="V83" s="81" t="s">
        <v>97</v>
      </c>
      <c r="W83" s="17"/>
      <c r="X83" s="17"/>
      <c r="Y83" s="81" t="s">
        <v>97</v>
      </c>
      <c r="Z83" s="17"/>
      <c r="AA83" s="17"/>
      <c r="AB83" s="17"/>
      <c r="AC83" s="17"/>
      <c r="AD83" s="81" t="s">
        <v>97</v>
      </c>
      <c r="AE83" s="17"/>
      <c r="AF83" s="17"/>
      <c r="AG83" s="17"/>
      <c r="AH83" s="56" t="s">
        <v>103</v>
      </c>
      <c r="AI83" s="17"/>
      <c r="AJ83" s="17"/>
      <c r="AK83" s="17"/>
      <c r="AL83" s="81" t="s">
        <v>97</v>
      </c>
      <c r="AM83" s="33"/>
      <c r="AN83" s="33"/>
      <c r="AO83" s="33"/>
      <c r="AP83" s="33"/>
      <c r="AQ83" s="7">
        <f t="shared" si="30"/>
        <v>9</v>
      </c>
      <c r="AR83" s="3">
        <f t="shared" ref="AR83" si="31">34*3</f>
        <v>102</v>
      </c>
      <c r="AS83" s="8">
        <f t="shared" si="29"/>
        <v>8.8235294117647065E-2</v>
      </c>
    </row>
    <row r="84" spans="1:45" ht="12.75" customHeight="1" x14ac:dyDescent="0.25">
      <c r="A84" s="167"/>
      <c r="B84" s="75" t="s">
        <v>11</v>
      </c>
      <c r="C84" s="39" t="s">
        <v>71</v>
      </c>
      <c r="D84" s="40"/>
      <c r="E84" s="17"/>
      <c r="F84" s="17"/>
      <c r="G84" s="17"/>
      <c r="H84" s="17"/>
      <c r="I84" s="17"/>
      <c r="J84" s="81" t="s">
        <v>97</v>
      </c>
      <c r="K84" s="17"/>
      <c r="L84" s="17"/>
      <c r="M84" s="17"/>
      <c r="N84" s="17"/>
      <c r="O84" s="17"/>
      <c r="P84" s="17"/>
      <c r="Q84" s="17"/>
      <c r="R84" s="17"/>
      <c r="S84" s="81" t="s">
        <v>97</v>
      </c>
      <c r="T84" s="17"/>
      <c r="U84" s="17"/>
      <c r="V84" s="17"/>
      <c r="W84" s="17"/>
      <c r="X84" s="81" t="s">
        <v>97</v>
      </c>
      <c r="Y84" s="17"/>
      <c r="Z84" s="17"/>
      <c r="AA84" s="17"/>
      <c r="AB84" s="17"/>
      <c r="AC84" s="17"/>
      <c r="AD84" s="17"/>
      <c r="AE84" s="17"/>
      <c r="AF84" s="3"/>
      <c r="AG84" s="3"/>
      <c r="AH84" s="17"/>
      <c r="AI84" s="17"/>
      <c r="AJ84" s="56" t="s">
        <v>103</v>
      </c>
      <c r="AK84" s="17"/>
      <c r="AL84" s="17"/>
      <c r="AM84" s="33"/>
      <c r="AN84" s="33"/>
      <c r="AO84" s="33"/>
      <c r="AP84" s="33"/>
      <c r="AQ84" s="7">
        <f t="shared" si="30"/>
        <v>4</v>
      </c>
      <c r="AR84" s="3">
        <f>34*5</f>
        <v>170</v>
      </c>
      <c r="AS84" s="8">
        <f t="shared" si="29"/>
        <v>2.3529411764705882E-2</v>
      </c>
    </row>
    <row r="85" spans="1:45" x14ac:dyDescent="0.25">
      <c r="A85" s="167"/>
      <c r="B85" s="75" t="s">
        <v>27</v>
      </c>
      <c r="C85" s="39" t="s">
        <v>71</v>
      </c>
      <c r="D85" s="40"/>
      <c r="E85" s="17"/>
      <c r="F85" s="17"/>
      <c r="G85" s="17"/>
      <c r="H85" s="17"/>
      <c r="I85" s="17"/>
      <c r="J85" s="17"/>
      <c r="K85" s="17"/>
      <c r="L85" s="17"/>
      <c r="M85" s="17"/>
      <c r="N85" s="81" t="s">
        <v>97</v>
      </c>
      <c r="O85" s="17"/>
      <c r="P85" s="17"/>
      <c r="Q85" s="17"/>
      <c r="R85" s="17"/>
      <c r="S85" s="81" t="s">
        <v>97</v>
      </c>
      <c r="T85" s="17"/>
      <c r="U85" s="17"/>
      <c r="V85" s="17"/>
      <c r="W85" s="17"/>
      <c r="X85" s="17"/>
      <c r="Y85" s="17"/>
      <c r="Z85" s="17"/>
      <c r="AA85" s="17"/>
      <c r="AB85" s="81" t="s">
        <v>97</v>
      </c>
      <c r="AC85" s="17"/>
      <c r="AD85" s="17"/>
      <c r="AE85" s="17"/>
      <c r="AF85" s="17"/>
      <c r="AG85" s="17"/>
      <c r="AH85" s="56" t="s">
        <v>103</v>
      </c>
      <c r="AI85" s="33"/>
      <c r="AJ85" s="33"/>
      <c r="AK85" s="17"/>
      <c r="AL85" s="81" t="s">
        <v>97</v>
      </c>
      <c r="AM85" s="33"/>
      <c r="AN85" s="33"/>
      <c r="AO85" s="33"/>
      <c r="AP85" s="33"/>
      <c r="AQ85" s="7">
        <f t="shared" si="30"/>
        <v>5</v>
      </c>
      <c r="AR85" s="3">
        <f>34*3</f>
        <v>102</v>
      </c>
      <c r="AS85" s="8">
        <f t="shared" si="29"/>
        <v>4.9019607843137254E-2</v>
      </c>
    </row>
    <row r="86" spans="1:45" ht="12.75" customHeight="1" x14ac:dyDescent="0.25">
      <c r="A86" s="167"/>
      <c r="B86" s="75" t="s">
        <v>29</v>
      </c>
      <c r="C86" s="39" t="s">
        <v>71</v>
      </c>
      <c r="D86" s="40"/>
      <c r="E86" s="17"/>
      <c r="F86" s="17"/>
      <c r="G86" s="17"/>
      <c r="H86" s="17"/>
      <c r="I86" s="81" t="s">
        <v>99</v>
      </c>
      <c r="J86" s="17"/>
      <c r="K86" s="17"/>
      <c r="L86" s="17"/>
      <c r="M86" s="17"/>
      <c r="N86" s="17"/>
      <c r="O86" s="17"/>
      <c r="P86" s="17"/>
      <c r="Q86" s="81" t="s">
        <v>99</v>
      </c>
      <c r="R86" s="17"/>
      <c r="S86" s="17"/>
      <c r="T86" s="17"/>
      <c r="U86" s="17"/>
      <c r="V86" s="17"/>
      <c r="W86" s="17"/>
      <c r="X86" s="81" t="s">
        <v>99</v>
      </c>
      <c r="Y86" s="17"/>
      <c r="Z86" s="17"/>
      <c r="AA86" s="17"/>
      <c r="AB86" s="17"/>
      <c r="AC86" s="17"/>
      <c r="AD86" s="17"/>
      <c r="AE86" s="17"/>
      <c r="AF86" s="3"/>
      <c r="AG86" s="32"/>
      <c r="AH86" s="56" t="s">
        <v>103</v>
      </c>
      <c r="AI86" s="17"/>
      <c r="AJ86" s="33"/>
      <c r="AK86" s="17"/>
      <c r="AL86" s="17"/>
      <c r="AM86" s="33"/>
      <c r="AN86" s="33"/>
      <c r="AO86" s="33"/>
      <c r="AP86" s="33"/>
      <c r="AQ86" s="7">
        <f t="shared" si="30"/>
        <v>4</v>
      </c>
      <c r="AR86" s="3">
        <f>34*1</f>
        <v>34</v>
      </c>
      <c r="AS86" s="8">
        <f t="shared" si="29"/>
        <v>0.11764705882352941</v>
      </c>
    </row>
    <row r="87" spans="1:45" ht="12.75" customHeight="1" x14ac:dyDescent="0.25">
      <c r="A87" s="167"/>
      <c r="B87" s="75" t="s">
        <v>28</v>
      </c>
      <c r="C87" s="39" t="s">
        <v>71</v>
      </c>
      <c r="D87" s="40"/>
      <c r="E87" s="17"/>
      <c r="F87" s="81" t="s">
        <v>97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81" t="s">
        <v>97</v>
      </c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3"/>
      <c r="AG87" s="17"/>
      <c r="AH87" s="56" t="s">
        <v>103</v>
      </c>
      <c r="AI87" s="32"/>
      <c r="AJ87" s="17"/>
      <c r="AK87" s="17"/>
      <c r="AL87" s="81" t="s">
        <v>97</v>
      </c>
      <c r="AM87" s="33"/>
      <c r="AN87" s="33"/>
      <c r="AO87" s="33"/>
      <c r="AP87" s="33"/>
      <c r="AQ87" s="7">
        <f t="shared" si="30"/>
        <v>4</v>
      </c>
      <c r="AR87" s="3">
        <f t="shared" ref="AR87:AR89" si="32">34*1</f>
        <v>34</v>
      </c>
      <c r="AS87" s="8">
        <f t="shared" si="29"/>
        <v>0.11764705882352941</v>
      </c>
    </row>
    <row r="88" spans="1:45" ht="12.75" customHeight="1" x14ac:dyDescent="0.25">
      <c r="A88" s="167"/>
      <c r="B88" s="74" t="s">
        <v>40</v>
      </c>
      <c r="C88" s="39" t="s">
        <v>71</v>
      </c>
      <c r="D88" s="40"/>
      <c r="E88" s="17"/>
      <c r="F88" s="17"/>
      <c r="G88" s="17"/>
      <c r="H88" s="17"/>
      <c r="I88" s="17"/>
      <c r="J88" s="81" t="s">
        <v>98</v>
      </c>
      <c r="K88" s="17"/>
      <c r="L88" s="17"/>
      <c r="M88" s="17"/>
      <c r="N88" s="17"/>
      <c r="O88" s="17"/>
      <c r="P88" s="17"/>
      <c r="Q88" s="17"/>
      <c r="R88" s="81" t="s">
        <v>90</v>
      </c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32"/>
      <c r="AI88" s="32"/>
      <c r="AJ88" s="33"/>
      <c r="AK88" s="17"/>
      <c r="AL88" s="81" t="s">
        <v>90</v>
      </c>
      <c r="AM88" s="33"/>
      <c r="AN88" s="33"/>
      <c r="AO88" s="33"/>
      <c r="AP88" s="33"/>
      <c r="AQ88" s="7">
        <f t="shared" si="30"/>
        <v>3</v>
      </c>
      <c r="AR88" s="3">
        <f t="shared" si="32"/>
        <v>34</v>
      </c>
      <c r="AS88" s="8">
        <f t="shared" si="29"/>
        <v>8.8235294117647065E-2</v>
      </c>
    </row>
    <row r="89" spans="1:45" ht="12.75" customHeight="1" x14ac:dyDescent="0.25">
      <c r="A89" s="167"/>
      <c r="B89" s="74" t="s">
        <v>41</v>
      </c>
      <c r="C89" s="39" t="s">
        <v>71</v>
      </c>
      <c r="D89" s="40"/>
      <c r="E89" s="17"/>
      <c r="F89" s="17"/>
      <c r="G89" s="17"/>
      <c r="H89" s="17"/>
      <c r="I89" s="17"/>
      <c r="J89" s="81" t="s">
        <v>98</v>
      </c>
      <c r="K89" s="17"/>
      <c r="L89" s="17"/>
      <c r="M89" s="17"/>
      <c r="N89" s="17"/>
      <c r="O89" s="17"/>
      <c r="P89" s="17"/>
      <c r="Q89" s="17"/>
      <c r="R89" s="81" t="s">
        <v>90</v>
      </c>
      <c r="S89" s="17"/>
      <c r="T89" s="17"/>
      <c r="U89" s="17"/>
      <c r="V89" s="17"/>
      <c r="W89" s="17"/>
      <c r="X89" s="17"/>
      <c r="Y89" s="17"/>
      <c r="Z89" s="17"/>
      <c r="AA89" s="81" t="s">
        <v>90</v>
      </c>
      <c r="AB89" s="17"/>
      <c r="AC89" s="17"/>
      <c r="AD89" s="17"/>
      <c r="AE89" s="17"/>
      <c r="AF89" s="17"/>
      <c r="AG89" s="17"/>
      <c r="AH89" s="32"/>
      <c r="AI89" s="81" t="s">
        <v>90</v>
      </c>
      <c r="AJ89" s="33"/>
      <c r="AK89" s="17"/>
      <c r="AL89" s="17"/>
      <c r="AM89" s="33"/>
      <c r="AN89" s="33"/>
      <c r="AO89" s="33"/>
      <c r="AP89" s="33"/>
      <c r="AQ89" s="7">
        <f t="shared" si="30"/>
        <v>4</v>
      </c>
      <c r="AR89" s="3">
        <f t="shared" si="32"/>
        <v>34</v>
      </c>
      <c r="AS89" s="8">
        <f t="shared" si="29"/>
        <v>0.11764705882352941</v>
      </c>
    </row>
    <row r="90" spans="1:45" ht="12.75" customHeight="1" x14ac:dyDescent="0.25">
      <c r="A90" s="167"/>
      <c r="B90" s="74" t="s">
        <v>59</v>
      </c>
      <c r="C90" s="39" t="s">
        <v>71</v>
      </c>
      <c r="D90" s="40"/>
      <c r="E90" s="17"/>
      <c r="F90" s="17"/>
      <c r="G90" s="17"/>
      <c r="H90" s="17"/>
      <c r="I90" s="17"/>
      <c r="J90" s="81" t="s">
        <v>98</v>
      </c>
      <c r="K90" s="17"/>
      <c r="L90" s="17"/>
      <c r="M90" s="17"/>
      <c r="N90" s="17"/>
      <c r="O90" s="17"/>
      <c r="P90" s="17"/>
      <c r="Q90" s="17"/>
      <c r="R90" s="81" t="s">
        <v>90</v>
      </c>
      <c r="S90" s="17"/>
      <c r="T90" s="17"/>
      <c r="U90" s="17"/>
      <c r="V90" s="17"/>
      <c r="W90" s="17"/>
      <c r="X90" s="17"/>
      <c r="Y90" s="17"/>
      <c r="Z90" s="17"/>
      <c r="AA90" s="17"/>
      <c r="AB90" s="81" t="s">
        <v>97</v>
      </c>
      <c r="AC90" s="17"/>
      <c r="AD90" s="17"/>
      <c r="AE90" s="17"/>
      <c r="AF90" s="17"/>
      <c r="AG90" s="17"/>
      <c r="AH90" s="32"/>
      <c r="AI90" s="32"/>
      <c r="AJ90" s="33"/>
      <c r="AK90" s="17"/>
      <c r="AL90" s="81" t="s">
        <v>97</v>
      </c>
      <c r="AM90" s="33"/>
      <c r="AN90" s="33"/>
      <c r="AO90" s="33"/>
      <c r="AP90" s="33"/>
      <c r="AQ90" s="7">
        <f t="shared" si="30"/>
        <v>4</v>
      </c>
      <c r="AR90" s="3">
        <f>34*2</f>
        <v>68</v>
      </c>
      <c r="AS90" s="8">
        <f t="shared" si="29"/>
        <v>5.8823529411764705E-2</v>
      </c>
    </row>
    <row r="91" spans="1:45" ht="36.75" customHeight="1" x14ac:dyDescent="0.25">
      <c r="A91" s="167"/>
      <c r="B91" s="74" t="s">
        <v>54</v>
      </c>
      <c r="C91" s="39" t="s">
        <v>71</v>
      </c>
      <c r="D91" s="40"/>
      <c r="E91" s="17"/>
      <c r="F91" s="17"/>
      <c r="G91" s="17"/>
      <c r="H91" s="17"/>
      <c r="I91" s="17"/>
      <c r="J91" s="81" t="s">
        <v>98</v>
      </c>
      <c r="K91" s="17"/>
      <c r="L91" s="17"/>
      <c r="M91" s="17"/>
      <c r="N91" s="17"/>
      <c r="O91" s="17"/>
      <c r="P91" s="17"/>
      <c r="Q91" s="17"/>
      <c r="R91" s="81" t="s">
        <v>90</v>
      </c>
      <c r="S91" s="17"/>
      <c r="T91" s="17"/>
      <c r="U91" s="17"/>
      <c r="V91" s="17"/>
      <c r="W91" s="17"/>
      <c r="X91" s="17"/>
      <c r="Y91" s="17"/>
      <c r="Z91" s="17"/>
      <c r="AA91" s="81" t="s">
        <v>90</v>
      </c>
      <c r="AB91" s="17"/>
      <c r="AC91" s="17"/>
      <c r="AD91" s="17"/>
      <c r="AE91" s="17"/>
      <c r="AF91" s="17"/>
      <c r="AG91" s="17"/>
      <c r="AH91" s="32"/>
      <c r="AI91" s="81" t="s">
        <v>90</v>
      </c>
      <c r="AJ91" s="33"/>
      <c r="AK91" s="17"/>
      <c r="AL91" s="17"/>
      <c r="AM91" s="33"/>
      <c r="AN91" s="33"/>
      <c r="AO91" s="33"/>
      <c r="AP91" s="33"/>
      <c r="AQ91" s="7">
        <f t="shared" si="30"/>
        <v>4</v>
      </c>
      <c r="AR91" s="3">
        <f t="shared" ref="AR91" si="33">34*2</f>
        <v>68</v>
      </c>
      <c r="AS91" s="8">
        <f t="shared" si="29"/>
        <v>5.8823529411764705E-2</v>
      </c>
    </row>
    <row r="92" spans="1:45" ht="27" customHeight="1" x14ac:dyDescent="0.25">
      <c r="A92" s="52"/>
      <c r="B92" s="53"/>
      <c r="C92" s="53"/>
      <c r="D92" s="53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2"/>
      <c r="AN92" s="52"/>
      <c r="AO92" s="52"/>
      <c r="AP92" s="52"/>
      <c r="AQ92" s="52"/>
      <c r="AR92" s="52"/>
      <c r="AS92" s="52"/>
    </row>
    <row r="93" spans="1:45" s="2" customFormat="1" ht="81.75" customHeight="1" x14ac:dyDescent="0.25">
      <c r="A93" s="144" t="s">
        <v>32</v>
      </c>
      <c r="B93" s="144"/>
      <c r="C93" s="144"/>
      <c r="D93" s="144"/>
      <c r="E93" s="95" t="s">
        <v>39</v>
      </c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8" t="s">
        <v>19</v>
      </c>
      <c r="AR93" s="142" t="s">
        <v>21</v>
      </c>
      <c r="AS93" s="143" t="s">
        <v>20</v>
      </c>
    </row>
    <row r="94" spans="1:45" s="2" customFormat="1" ht="21.75" customHeight="1" x14ac:dyDescent="0.25">
      <c r="A94" s="96" t="s">
        <v>0</v>
      </c>
      <c r="B94" s="96"/>
      <c r="C94" s="96"/>
      <c r="D94" s="13" t="s">
        <v>17</v>
      </c>
      <c r="E94" s="96" t="s">
        <v>1</v>
      </c>
      <c r="F94" s="96"/>
      <c r="G94" s="96"/>
      <c r="H94" s="96"/>
      <c r="I94" s="96" t="s">
        <v>2</v>
      </c>
      <c r="J94" s="96"/>
      <c r="K94" s="96"/>
      <c r="L94" s="96"/>
      <c r="M94" s="96" t="s">
        <v>3</v>
      </c>
      <c r="N94" s="96"/>
      <c r="O94" s="96"/>
      <c r="P94" s="96"/>
      <c r="Q94" s="96" t="s">
        <v>4</v>
      </c>
      <c r="R94" s="96"/>
      <c r="S94" s="96"/>
      <c r="T94" s="96"/>
      <c r="U94" s="96" t="s">
        <v>5</v>
      </c>
      <c r="V94" s="96"/>
      <c r="W94" s="96"/>
      <c r="X94" s="96" t="s">
        <v>6</v>
      </c>
      <c r="Y94" s="96"/>
      <c r="Z94" s="96"/>
      <c r="AA94" s="96"/>
      <c r="AB94" s="96" t="s">
        <v>7</v>
      </c>
      <c r="AC94" s="96"/>
      <c r="AD94" s="96"/>
      <c r="AE94" s="96" t="s">
        <v>8</v>
      </c>
      <c r="AF94" s="96"/>
      <c r="AG94" s="96"/>
      <c r="AH94" s="96"/>
      <c r="AI94" s="96"/>
      <c r="AJ94" s="96" t="s">
        <v>9</v>
      </c>
      <c r="AK94" s="96"/>
      <c r="AL94" s="96"/>
      <c r="AM94" s="96" t="s">
        <v>10</v>
      </c>
      <c r="AN94" s="96"/>
      <c r="AO94" s="96"/>
      <c r="AP94" s="96"/>
      <c r="AQ94" s="98"/>
      <c r="AR94" s="142"/>
      <c r="AS94" s="143"/>
    </row>
    <row r="95" spans="1:45" s="6" customFormat="1" ht="11.25" customHeight="1" x14ac:dyDescent="0.2">
      <c r="A95" s="96"/>
      <c r="B95" s="96"/>
      <c r="C95" s="96"/>
      <c r="D95" s="13" t="s">
        <v>18</v>
      </c>
      <c r="E95" s="5">
        <v>1</v>
      </c>
      <c r="F95" s="5">
        <v>2</v>
      </c>
      <c r="G95" s="5">
        <v>3</v>
      </c>
      <c r="H95" s="5">
        <v>4</v>
      </c>
      <c r="I95" s="5">
        <v>5</v>
      </c>
      <c r="J95" s="5">
        <v>6</v>
      </c>
      <c r="K95" s="5">
        <v>7</v>
      </c>
      <c r="L95" s="5">
        <v>8</v>
      </c>
      <c r="M95" s="5">
        <v>9</v>
      </c>
      <c r="N95" s="5">
        <v>10</v>
      </c>
      <c r="O95" s="5">
        <v>11</v>
      </c>
      <c r="P95" s="5">
        <v>12</v>
      </c>
      <c r="Q95" s="5">
        <v>13</v>
      </c>
      <c r="R95" s="5">
        <v>14</v>
      </c>
      <c r="S95" s="5">
        <v>15</v>
      </c>
      <c r="T95" s="5">
        <v>16</v>
      </c>
      <c r="U95" s="5">
        <v>17</v>
      </c>
      <c r="V95" s="5">
        <v>18</v>
      </c>
      <c r="W95" s="5">
        <v>19</v>
      </c>
      <c r="X95" s="5">
        <v>20</v>
      </c>
      <c r="Y95" s="5">
        <v>21</v>
      </c>
      <c r="Z95" s="5">
        <v>22</v>
      </c>
      <c r="AA95" s="5">
        <v>23</v>
      </c>
      <c r="AB95" s="5">
        <v>24</v>
      </c>
      <c r="AC95" s="5">
        <v>25</v>
      </c>
      <c r="AD95" s="5">
        <v>26</v>
      </c>
      <c r="AE95" s="5">
        <v>27</v>
      </c>
      <c r="AF95" s="5">
        <v>28</v>
      </c>
      <c r="AG95" s="5">
        <v>29</v>
      </c>
      <c r="AH95" s="5">
        <v>30</v>
      </c>
      <c r="AI95" s="5">
        <v>31</v>
      </c>
      <c r="AJ95" s="5">
        <v>32</v>
      </c>
      <c r="AK95" s="5">
        <v>33</v>
      </c>
      <c r="AL95" s="5">
        <v>34</v>
      </c>
      <c r="AM95" s="5">
        <v>35</v>
      </c>
      <c r="AN95" s="5">
        <v>36</v>
      </c>
      <c r="AO95" s="5">
        <v>37</v>
      </c>
      <c r="AP95" s="5">
        <v>38</v>
      </c>
      <c r="AQ95" s="98"/>
      <c r="AR95" s="142"/>
      <c r="AS95" s="143"/>
    </row>
    <row r="96" spans="1:45" ht="12.75" customHeight="1" x14ac:dyDescent="0.25">
      <c r="A96" s="135" t="s">
        <v>24</v>
      </c>
      <c r="B96" s="75" t="s">
        <v>12</v>
      </c>
      <c r="C96" s="39" t="s">
        <v>72</v>
      </c>
      <c r="D96" s="40"/>
      <c r="E96" s="17"/>
      <c r="F96" s="81" t="s">
        <v>99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81" t="s">
        <v>97</v>
      </c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G96" s="17"/>
      <c r="AH96" s="17"/>
      <c r="AI96" s="56" t="s">
        <v>103</v>
      </c>
      <c r="AJ96" s="17"/>
      <c r="AK96" s="17"/>
      <c r="AL96" s="81" t="s">
        <v>97</v>
      </c>
      <c r="AM96" s="33"/>
      <c r="AN96" s="33"/>
      <c r="AO96" s="33"/>
      <c r="AP96" s="33"/>
      <c r="AQ96" s="7">
        <f>COUNTA(E96:AP96)</f>
        <v>4</v>
      </c>
      <c r="AR96" s="3">
        <f>34*4</f>
        <v>136</v>
      </c>
      <c r="AS96" s="8">
        <f t="shared" ref="AS96:AS111" si="34">AQ96/AR96</f>
        <v>2.9411764705882353E-2</v>
      </c>
    </row>
    <row r="97" spans="1:45" ht="12.75" customHeight="1" x14ac:dyDescent="0.25">
      <c r="A97" s="135"/>
      <c r="B97" s="75" t="s">
        <v>26</v>
      </c>
      <c r="C97" s="39" t="s">
        <v>72</v>
      </c>
      <c r="D97" s="40"/>
      <c r="E97" s="17"/>
      <c r="F97" s="17"/>
      <c r="G97" s="17"/>
      <c r="H97" s="17"/>
      <c r="I97" s="17"/>
      <c r="J97" s="81" t="s">
        <v>99</v>
      </c>
      <c r="K97" s="17"/>
      <c r="L97" s="17"/>
      <c r="M97" s="17"/>
      <c r="N97" s="17"/>
      <c r="O97" s="17"/>
      <c r="P97" s="17"/>
      <c r="Q97" s="17"/>
      <c r="R97" s="81" t="s">
        <v>99</v>
      </c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56" t="s">
        <v>103</v>
      </c>
      <c r="AI97" s="17"/>
      <c r="AJ97" s="17"/>
      <c r="AK97" s="17"/>
      <c r="AL97" s="17"/>
      <c r="AM97" s="33"/>
      <c r="AN97" s="33"/>
      <c r="AO97" s="33"/>
      <c r="AP97" s="33"/>
      <c r="AQ97" s="7">
        <f t="shared" ref="AQ97:AQ111" si="35">COUNTA(E97:AP97)</f>
        <v>3</v>
      </c>
      <c r="AR97" s="3">
        <f>34*2</f>
        <v>68</v>
      </c>
      <c r="AS97" s="8">
        <f t="shared" si="34"/>
        <v>4.4117647058823532E-2</v>
      </c>
    </row>
    <row r="98" spans="1:45" ht="30.75" customHeight="1" x14ac:dyDescent="0.25">
      <c r="A98" s="135"/>
      <c r="B98" s="78" t="s">
        <v>93</v>
      </c>
      <c r="C98" s="79" t="s">
        <v>72</v>
      </c>
      <c r="D98" s="40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81" t="s">
        <v>97</v>
      </c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84" t="s">
        <v>95</v>
      </c>
      <c r="AM98" s="33"/>
      <c r="AN98" s="33"/>
      <c r="AO98" s="33"/>
      <c r="AP98" s="33"/>
      <c r="AQ98" s="7">
        <f t="shared" si="35"/>
        <v>2</v>
      </c>
      <c r="AR98" s="3"/>
      <c r="AS98" s="8"/>
    </row>
    <row r="99" spans="1:45" ht="26.4" x14ac:dyDescent="0.25">
      <c r="A99" s="135"/>
      <c r="B99" s="75" t="s">
        <v>87</v>
      </c>
      <c r="C99" s="39" t="s">
        <v>72</v>
      </c>
      <c r="D99" s="38"/>
      <c r="E99" s="17"/>
      <c r="F99" s="17"/>
      <c r="G99" s="81" t="s">
        <v>97</v>
      </c>
      <c r="H99" s="17"/>
      <c r="I99" s="17"/>
      <c r="J99" s="17"/>
      <c r="K99" s="17"/>
      <c r="L99" s="81" t="s">
        <v>97</v>
      </c>
      <c r="M99" s="17"/>
      <c r="N99" s="17"/>
      <c r="O99" s="17"/>
      <c r="P99" s="81" t="s">
        <v>97</v>
      </c>
      <c r="Q99" s="81" t="s">
        <v>97</v>
      </c>
      <c r="R99" s="17"/>
      <c r="S99" s="17"/>
      <c r="T99" s="81" t="s">
        <v>97</v>
      </c>
      <c r="U99" s="17"/>
      <c r="V99" s="17"/>
      <c r="W99" s="17"/>
      <c r="X99" s="17"/>
      <c r="Y99" s="81" t="s">
        <v>97</v>
      </c>
      <c r="Z99" s="17"/>
      <c r="AA99" s="17"/>
      <c r="AB99" s="17"/>
      <c r="AC99" s="17"/>
      <c r="AD99" s="81" t="s">
        <v>97</v>
      </c>
      <c r="AE99" s="17"/>
      <c r="AF99" s="17"/>
      <c r="AG99" s="17"/>
      <c r="AH99" s="56" t="s">
        <v>103</v>
      </c>
      <c r="AI99" s="17"/>
      <c r="AJ99" s="17"/>
      <c r="AK99" s="17"/>
      <c r="AL99" s="81" t="s">
        <v>97</v>
      </c>
      <c r="AM99" s="33"/>
      <c r="AN99" s="33"/>
      <c r="AO99" s="33"/>
      <c r="AP99" s="33"/>
      <c r="AQ99" s="7">
        <f t="shared" si="35"/>
        <v>9</v>
      </c>
      <c r="AR99" s="3">
        <f>34*3</f>
        <v>102</v>
      </c>
      <c r="AS99" s="8">
        <f t="shared" si="34"/>
        <v>8.8235294117647065E-2</v>
      </c>
    </row>
    <row r="100" spans="1:45" x14ac:dyDescent="0.25">
      <c r="A100" s="135"/>
      <c r="B100" s="75" t="s">
        <v>68</v>
      </c>
      <c r="C100" s="39" t="s">
        <v>72</v>
      </c>
      <c r="D100" s="40"/>
      <c r="E100" s="17"/>
      <c r="F100" s="17"/>
      <c r="G100" s="17"/>
      <c r="H100" s="17"/>
      <c r="I100" s="17"/>
      <c r="J100" s="17"/>
      <c r="K100" s="17"/>
      <c r="L100" s="17"/>
      <c r="M100" s="81" t="s">
        <v>89</v>
      </c>
      <c r="N100" s="17"/>
      <c r="O100" s="17"/>
      <c r="P100" s="17"/>
      <c r="Q100" s="17"/>
      <c r="R100" s="17"/>
      <c r="S100" s="17"/>
      <c r="T100" s="17"/>
      <c r="U100" s="17"/>
      <c r="V100" s="17"/>
      <c r="W100" s="81" t="s">
        <v>97</v>
      </c>
      <c r="X100" s="17"/>
      <c r="Y100" s="17"/>
      <c r="Z100" s="17"/>
      <c r="AA100" s="17"/>
      <c r="AB100" s="17"/>
      <c r="AC100" s="81" t="s">
        <v>97</v>
      </c>
      <c r="AD100" s="17"/>
      <c r="AE100" s="17"/>
      <c r="AF100" s="3"/>
      <c r="AG100" s="17"/>
      <c r="AH100" s="17"/>
      <c r="AI100" s="56" t="s">
        <v>103</v>
      </c>
      <c r="AJ100" s="33"/>
      <c r="AK100" s="17"/>
      <c r="AL100" s="81" t="s">
        <v>97</v>
      </c>
      <c r="AM100" s="33"/>
      <c r="AN100" s="33"/>
      <c r="AO100" s="33"/>
      <c r="AP100" s="33"/>
      <c r="AQ100" s="7">
        <f t="shared" si="35"/>
        <v>5</v>
      </c>
      <c r="AR100" s="3">
        <f t="shared" ref="AR100" si="36">34*3</f>
        <v>102</v>
      </c>
      <c r="AS100" s="8">
        <f t="shared" si="34"/>
        <v>4.9019607843137254E-2</v>
      </c>
    </row>
    <row r="101" spans="1:45" ht="12.75" customHeight="1" x14ac:dyDescent="0.25">
      <c r="A101" s="135"/>
      <c r="B101" s="75" t="s">
        <v>69</v>
      </c>
      <c r="C101" s="39" t="s">
        <v>72</v>
      </c>
      <c r="D101" s="38"/>
      <c r="E101" s="17"/>
      <c r="F101" s="17"/>
      <c r="G101" s="17"/>
      <c r="H101" s="17"/>
      <c r="I101" s="17"/>
      <c r="J101" s="81" t="s">
        <v>97</v>
      </c>
      <c r="K101" s="17"/>
      <c r="L101" s="17"/>
      <c r="M101" s="17"/>
      <c r="N101" s="17"/>
      <c r="O101" s="17"/>
      <c r="P101" s="17"/>
      <c r="Q101" s="81" t="s">
        <v>97</v>
      </c>
      <c r="R101" s="17"/>
      <c r="S101" s="17"/>
      <c r="T101" s="17"/>
      <c r="U101" s="17"/>
      <c r="V101" s="17"/>
      <c r="W101" s="81" t="s">
        <v>97</v>
      </c>
      <c r="X101" s="17"/>
      <c r="Y101" s="17"/>
      <c r="Z101" s="17"/>
      <c r="AA101" s="17"/>
      <c r="AB101" s="17"/>
      <c r="AC101" s="17"/>
      <c r="AD101" s="81" t="s">
        <v>97</v>
      </c>
      <c r="AE101" s="17"/>
      <c r="AF101" s="3"/>
      <c r="AG101" s="17"/>
      <c r="AH101" s="17"/>
      <c r="AI101" s="56" t="s">
        <v>103</v>
      </c>
      <c r="AJ101" s="33"/>
      <c r="AK101" s="17"/>
      <c r="AL101" s="81" t="s">
        <v>97</v>
      </c>
      <c r="AM101" s="33"/>
      <c r="AN101" s="33"/>
      <c r="AO101" s="33"/>
      <c r="AP101" s="33"/>
      <c r="AQ101" s="7">
        <f t="shared" si="35"/>
        <v>6</v>
      </c>
      <c r="AR101" s="3">
        <f>34*2</f>
        <v>68</v>
      </c>
      <c r="AS101" s="8">
        <f t="shared" si="34"/>
        <v>8.8235294117647065E-2</v>
      </c>
    </row>
    <row r="102" spans="1:45" ht="24.75" customHeight="1" x14ac:dyDescent="0.25">
      <c r="A102" s="135"/>
      <c r="B102" s="75" t="s">
        <v>70</v>
      </c>
      <c r="C102" s="39" t="s">
        <v>72</v>
      </c>
      <c r="D102" s="38"/>
      <c r="E102" s="17"/>
      <c r="F102" s="17"/>
      <c r="G102" s="17"/>
      <c r="H102" s="17"/>
      <c r="I102" s="17"/>
      <c r="J102" s="17"/>
      <c r="K102" s="17"/>
      <c r="L102" s="81" t="s">
        <v>89</v>
      </c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3"/>
      <c r="AG102" s="17"/>
      <c r="AH102" s="17"/>
      <c r="AI102" s="56" t="s">
        <v>103</v>
      </c>
      <c r="AJ102" s="17"/>
      <c r="AK102" s="17"/>
      <c r="AL102" s="17"/>
      <c r="AM102" s="33"/>
      <c r="AN102" s="33"/>
      <c r="AO102" s="33"/>
      <c r="AP102" s="33"/>
      <c r="AQ102" s="7">
        <f t="shared" si="35"/>
        <v>2</v>
      </c>
      <c r="AR102" s="3">
        <f>34*1</f>
        <v>34</v>
      </c>
      <c r="AS102" s="8">
        <f t="shared" si="34"/>
        <v>5.8823529411764705E-2</v>
      </c>
    </row>
    <row r="103" spans="1:45" ht="12.75" customHeight="1" x14ac:dyDescent="0.25">
      <c r="A103" s="135"/>
      <c r="B103" s="75" t="s">
        <v>34</v>
      </c>
      <c r="C103" s="39" t="s">
        <v>72</v>
      </c>
      <c r="D103" s="40"/>
      <c r="E103" s="17"/>
      <c r="F103" s="17"/>
      <c r="G103" s="17"/>
      <c r="H103" s="17"/>
      <c r="I103" s="17"/>
      <c r="J103" s="17"/>
      <c r="K103" s="17"/>
      <c r="L103" s="81" t="s">
        <v>97</v>
      </c>
      <c r="M103" s="17"/>
      <c r="N103" s="17"/>
      <c r="O103" s="17"/>
      <c r="P103" s="17"/>
      <c r="Q103" s="17"/>
      <c r="R103" s="17"/>
      <c r="S103" s="17"/>
      <c r="T103" s="81" t="s">
        <v>97</v>
      </c>
      <c r="U103" s="17"/>
      <c r="V103" s="17"/>
      <c r="W103" s="17"/>
      <c r="X103" s="17"/>
      <c r="Y103" s="17"/>
      <c r="Z103" s="17"/>
      <c r="AA103" s="81" t="s">
        <v>97</v>
      </c>
      <c r="AB103" s="17"/>
      <c r="AC103" s="17"/>
      <c r="AD103" s="17"/>
      <c r="AE103" s="17"/>
      <c r="AF103" s="17"/>
      <c r="AG103" s="32"/>
      <c r="AH103" s="56" t="s">
        <v>103</v>
      </c>
      <c r="AI103" s="17"/>
      <c r="AJ103" s="33"/>
      <c r="AK103" s="17"/>
      <c r="AL103" s="81" t="s">
        <v>97</v>
      </c>
      <c r="AM103" s="33"/>
      <c r="AN103" s="33"/>
      <c r="AO103" s="33"/>
      <c r="AP103" s="33"/>
      <c r="AQ103" s="7">
        <f t="shared" si="35"/>
        <v>5</v>
      </c>
      <c r="AR103" s="3">
        <f t="shared" ref="AR103" si="37">34*1</f>
        <v>34</v>
      </c>
      <c r="AS103" s="8">
        <f t="shared" si="34"/>
        <v>0.14705882352941177</v>
      </c>
    </row>
    <row r="104" spans="1:45" ht="12.75" customHeight="1" x14ac:dyDescent="0.25">
      <c r="A104" s="135"/>
      <c r="B104" s="75" t="s">
        <v>27</v>
      </c>
      <c r="C104" s="39" t="s">
        <v>72</v>
      </c>
      <c r="D104" s="40"/>
      <c r="E104" s="17"/>
      <c r="F104" s="17"/>
      <c r="G104" s="17"/>
      <c r="H104" s="17"/>
      <c r="I104" s="17"/>
      <c r="J104" s="17"/>
      <c r="K104" s="17"/>
      <c r="L104" s="17"/>
      <c r="M104" s="17"/>
      <c r="N104" s="81" t="s">
        <v>97</v>
      </c>
      <c r="O104" s="17"/>
      <c r="P104" s="85"/>
      <c r="Q104" s="17"/>
      <c r="R104" s="17"/>
      <c r="S104" s="17"/>
      <c r="T104" s="17"/>
      <c r="U104" s="81" t="s">
        <v>97</v>
      </c>
      <c r="V104" s="17"/>
      <c r="W104" s="17"/>
      <c r="X104" s="17"/>
      <c r="Y104" s="81" t="s">
        <v>97</v>
      </c>
      <c r="Z104" s="17"/>
      <c r="AA104" s="17"/>
      <c r="AB104" s="17"/>
      <c r="AC104" s="17"/>
      <c r="AD104" s="17"/>
      <c r="AE104" s="17"/>
      <c r="AF104" s="17"/>
      <c r="AG104" s="17"/>
      <c r="AH104" s="56" t="s">
        <v>103</v>
      </c>
      <c r="AI104" s="32"/>
      <c r="AJ104" s="17"/>
      <c r="AK104" s="17"/>
      <c r="AL104" s="81" t="s">
        <v>97</v>
      </c>
      <c r="AM104" s="33"/>
      <c r="AN104" s="33"/>
      <c r="AO104" s="33"/>
      <c r="AP104" s="33"/>
      <c r="AQ104" s="7">
        <f t="shared" si="35"/>
        <v>5</v>
      </c>
      <c r="AR104" s="3">
        <f>34*3</f>
        <v>102</v>
      </c>
      <c r="AS104" s="8">
        <f t="shared" si="34"/>
        <v>4.9019607843137254E-2</v>
      </c>
    </row>
    <row r="105" spans="1:45" ht="12.75" customHeight="1" x14ac:dyDescent="0.25">
      <c r="A105" s="135"/>
      <c r="B105" s="75" t="s">
        <v>29</v>
      </c>
      <c r="C105" s="39" t="s">
        <v>72</v>
      </c>
      <c r="D105" s="40"/>
      <c r="E105" s="17"/>
      <c r="F105" s="17"/>
      <c r="G105" s="17"/>
      <c r="H105" s="17"/>
      <c r="I105" s="17"/>
      <c r="J105" s="17"/>
      <c r="K105" s="81" t="s">
        <v>99</v>
      </c>
      <c r="L105" s="17"/>
      <c r="M105" s="17"/>
      <c r="N105" s="17"/>
      <c r="O105" s="17"/>
      <c r="P105" s="17"/>
      <c r="Q105" s="17"/>
      <c r="R105" s="17"/>
      <c r="S105" s="81" t="s">
        <v>99</v>
      </c>
      <c r="T105" s="17"/>
      <c r="U105" s="17"/>
      <c r="V105" s="17"/>
      <c r="W105" s="17"/>
      <c r="X105" s="17"/>
      <c r="Y105" s="17"/>
      <c r="Z105" s="17"/>
      <c r="AA105" s="17"/>
      <c r="AB105" s="81" t="s">
        <v>99</v>
      </c>
      <c r="AC105" s="17"/>
      <c r="AD105" s="17"/>
      <c r="AE105" s="17"/>
      <c r="AF105" s="17"/>
      <c r="AG105" s="17"/>
      <c r="AH105" s="56" t="s">
        <v>103</v>
      </c>
      <c r="AI105" s="32"/>
      <c r="AJ105" s="33"/>
      <c r="AK105" s="17"/>
      <c r="AL105" s="81" t="s">
        <v>99</v>
      </c>
      <c r="AM105" s="33"/>
      <c r="AN105" s="33"/>
      <c r="AO105" s="33"/>
      <c r="AP105" s="33"/>
      <c r="AQ105" s="7">
        <f t="shared" si="35"/>
        <v>5</v>
      </c>
      <c r="AR105" s="3">
        <f>34*2</f>
        <v>68</v>
      </c>
      <c r="AS105" s="8">
        <f t="shared" si="34"/>
        <v>7.3529411764705885E-2</v>
      </c>
    </row>
    <row r="106" spans="1:45" ht="12.75" customHeight="1" x14ac:dyDescent="0.25">
      <c r="A106" s="135"/>
      <c r="B106" s="75" t="s">
        <v>33</v>
      </c>
      <c r="C106" s="39" t="s">
        <v>72</v>
      </c>
      <c r="D106" s="40"/>
      <c r="E106" s="17"/>
      <c r="F106" s="81" t="s">
        <v>89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81" t="s">
        <v>89</v>
      </c>
      <c r="U106" s="17"/>
      <c r="V106" s="17"/>
      <c r="W106" s="17"/>
      <c r="X106" s="17"/>
      <c r="Y106" s="17"/>
      <c r="Z106" s="17"/>
      <c r="AA106" s="17"/>
      <c r="AB106" s="17"/>
      <c r="AC106" s="17"/>
      <c r="AD106" s="81" t="s">
        <v>97</v>
      </c>
      <c r="AE106" s="17"/>
      <c r="AF106" s="17"/>
      <c r="AG106" s="17"/>
      <c r="AH106" s="56" t="s">
        <v>103</v>
      </c>
      <c r="AI106" s="32"/>
      <c r="AJ106" s="33"/>
      <c r="AK106" s="81" t="s">
        <v>97</v>
      </c>
      <c r="AL106" s="17"/>
      <c r="AM106" s="33"/>
      <c r="AN106" s="33"/>
      <c r="AO106" s="33"/>
      <c r="AP106" s="33"/>
      <c r="AQ106" s="7">
        <f t="shared" si="35"/>
        <v>5</v>
      </c>
      <c r="AR106" s="3">
        <f t="shared" ref="AR106" si="38">34*2</f>
        <v>68</v>
      </c>
      <c r="AS106" s="8">
        <f t="shared" si="34"/>
        <v>7.3529411764705885E-2</v>
      </c>
    </row>
    <row r="107" spans="1:45" ht="12.75" customHeight="1" x14ac:dyDescent="0.25">
      <c r="A107" s="135"/>
      <c r="B107" s="75" t="s">
        <v>28</v>
      </c>
      <c r="C107" s="39" t="s">
        <v>72</v>
      </c>
      <c r="D107" s="38"/>
      <c r="E107" s="17"/>
      <c r="F107" s="81" t="s">
        <v>89</v>
      </c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81" t="s">
        <v>89</v>
      </c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56" t="s">
        <v>103</v>
      </c>
      <c r="AI107" s="17"/>
      <c r="AJ107" s="17"/>
      <c r="AK107" s="17"/>
      <c r="AL107" s="81" t="s">
        <v>97</v>
      </c>
      <c r="AM107" s="33"/>
      <c r="AN107" s="33"/>
      <c r="AO107" s="33"/>
      <c r="AP107" s="33"/>
      <c r="AQ107" s="7">
        <f t="shared" si="35"/>
        <v>4</v>
      </c>
      <c r="AR107" s="3">
        <f>34*1</f>
        <v>34</v>
      </c>
      <c r="AS107" s="8">
        <f t="shared" si="34"/>
        <v>0.11764705882352941</v>
      </c>
    </row>
    <row r="108" spans="1:45" ht="12.75" customHeight="1" x14ac:dyDescent="0.25">
      <c r="A108" s="135"/>
      <c r="B108" s="92" t="s">
        <v>40</v>
      </c>
      <c r="C108" s="91" t="s">
        <v>72</v>
      </c>
      <c r="D108" s="38"/>
      <c r="E108" s="17"/>
      <c r="F108" s="81" t="s">
        <v>89</v>
      </c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32"/>
      <c r="AI108" s="17"/>
      <c r="AJ108" s="17"/>
      <c r="AK108" s="17"/>
      <c r="AL108" s="81" t="s">
        <v>97</v>
      </c>
      <c r="AM108" s="33"/>
      <c r="AN108" s="33"/>
      <c r="AO108" s="33"/>
      <c r="AP108" s="33"/>
      <c r="AQ108" s="7">
        <f t="shared" si="35"/>
        <v>2</v>
      </c>
      <c r="AR108" s="3"/>
      <c r="AS108" s="8"/>
    </row>
    <row r="109" spans="1:45" ht="12.75" customHeight="1" x14ac:dyDescent="0.25">
      <c r="A109" s="135"/>
      <c r="B109" s="75" t="s">
        <v>41</v>
      </c>
      <c r="C109" s="39" t="s">
        <v>72</v>
      </c>
      <c r="D109" s="38"/>
      <c r="E109" s="17"/>
      <c r="F109" s="17"/>
      <c r="G109" s="17"/>
      <c r="H109" s="17"/>
      <c r="I109" s="17"/>
      <c r="J109" s="17"/>
      <c r="K109" s="81" t="s">
        <v>98</v>
      </c>
      <c r="L109" s="17"/>
      <c r="M109" s="17"/>
      <c r="N109" s="17"/>
      <c r="O109" s="17"/>
      <c r="P109" s="17"/>
      <c r="Q109" s="17"/>
      <c r="R109" s="81" t="s">
        <v>98</v>
      </c>
      <c r="S109" s="17"/>
      <c r="T109" s="17"/>
      <c r="U109" s="17"/>
      <c r="V109" s="17"/>
      <c r="W109" s="17"/>
      <c r="X109" s="17"/>
      <c r="Y109" s="17"/>
      <c r="Z109" s="17"/>
      <c r="AA109" s="81" t="s">
        <v>90</v>
      </c>
      <c r="AB109" s="17"/>
      <c r="AC109" s="17"/>
      <c r="AD109" s="17"/>
      <c r="AE109" s="17"/>
      <c r="AF109" s="17"/>
      <c r="AG109" s="17"/>
      <c r="AH109" s="32"/>
      <c r="AI109" s="81" t="s">
        <v>90</v>
      </c>
      <c r="AJ109" s="17"/>
      <c r="AK109" s="17"/>
      <c r="AL109" s="17"/>
      <c r="AM109" s="33"/>
      <c r="AN109" s="33"/>
      <c r="AO109" s="33"/>
      <c r="AP109" s="33"/>
      <c r="AQ109" s="7">
        <f t="shared" si="35"/>
        <v>4</v>
      </c>
      <c r="AR109" s="3">
        <f t="shared" ref="AR109" si="39">34*1</f>
        <v>34</v>
      </c>
      <c r="AS109" s="8">
        <f t="shared" si="34"/>
        <v>0.11764705882352941</v>
      </c>
    </row>
    <row r="110" spans="1:45" ht="12.75" customHeight="1" x14ac:dyDescent="0.25">
      <c r="A110" s="135"/>
      <c r="B110" s="74" t="s">
        <v>59</v>
      </c>
      <c r="C110" s="39" t="s">
        <v>72</v>
      </c>
      <c r="D110" s="38"/>
      <c r="E110" s="17"/>
      <c r="F110" s="17"/>
      <c r="G110" s="17"/>
      <c r="H110" s="17"/>
      <c r="I110" s="17"/>
      <c r="J110" s="17"/>
      <c r="K110" s="81" t="s">
        <v>98</v>
      </c>
      <c r="L110" s="17"/>
      <c r="M110" s="17"/>
      <c r="N110" s="17"/>
      <c r="O110" s="17"/>
      <c r="P110" s="17"/>
      <c r="Q110" s="17"/>
      <c r="R110" s="81" t="s">
        <v>98</v>
      </c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32"/>
      <c r="AI110" s="17"/>
      <c r="AJ110" s="17"/>
      <c r="AK110" s="81" t="s">
        <v>97</v>
      </c>
      <c r="AL110" s="17"/>
      <c r="AM110" s="33"/>
      <c r="AN110" s="33"/>
      <c r="AO110" s="33"/>
      <c r="AP110" s="33"/>
      <c r="AQ110" s="7">
        <f t="shared" si="35"/>
        <v>3</v>
      </c>
      <c r="AR110" s="3">
        <f>34*2</f>
        <v>68</v>
      </c>
      <c r="AS110" s="8">
        <f t="shared" si="34"/>
        <v>4.4117647058823532E-2</v>
      </c>
    </row>
    <row r="111" spans="1:45" ht="24" customHeight="1" x14ac:dyDescent="0.25">
      <c r="A111" s="135"/>
      <c r="B111" s="74" t="s">
        <v>54</v>
      </c>
      <c r="C111" s="39" t="s">
        <v>72</v>
      </c>
      <c r="D111" s="38"/>
      <c r="E111" s="17"/>
      <c r="F111" s="17"/>
      <c r="G111" s="17"/>
      <c r="H111" s="17"/>
      <c r="I111" s="17"/>
      <c r="J111" s="17"/>
      <c r="K111" s="81" t="s">
        <v>98</v>
      </c>
      <c r="L111" s="17"/>
      <c r="M111" s="17"/>
      <c r="N111" s="17"/>
      <c r="O111" s="17"/>
      <c r="P111" s="17"/>
      <c r="Q111" s="17"/>
      <c r="R111" s="81" t="s">
        <v>98</v>
      </c>
      <c r="S111" s="17"/>
      <c r="T111" s="17"/>
      <c r="U111" s="17"/>
      <c r="V111" s="17"/>
      <c r="W111" s="17"/>
      <c r="X111" s="17"/>
      <c r="Y111" s="17"/>
      <c r="Z111" s="17"/>
      <c r="AA111" s="81" t="s">
        <v>90</v>
      </c>
      <c r="AB111" s="17"/>
      <c r="AC111" s="17"/>
      <c r="AD111" s="17"/>
      <c r="AE111" s="17"/>
      <c r="AF111" s="17"/>
      <c r="AG111" s="17"/>
      <c r="AH111" s="32"/>
      <c r="AI111" s="81" t="s">
        <v>90</v>
      </c>
      <c r="AJ111" s="17"/>
      <c r="AK111" s="17"/>
      <c r="AL111" s="17"/>
      <c r="AM111" s="33"/>
      <c r="AN111" s="33"/>
      <c r="AO111" s="33"/>
      <c r="AP111" s="33"/>
      <c r="AQ111" s="7">
        <f t="shared" si="35"/>
        <v>4</v>
      </c>
      <c r="AR111" s="3">
        <f t="shared" ref="AR111" si="40">34*2</f>
        <v>68</v>
      </c>
      <c r="AS111" s="8">
        <f t="shared" si="34"/>
        <v>5.8823529411764705E-2</v>
      </c>
    </row>
    <row r="112" spans="1:45" ht="27" customHeight="1" x14ac:dyDescent="0.25">
      <c r="A112" s="52"/>
      <c r="B112" s="53"/>
      <c r="C112" s="53"/>
      <c r="D112" s="53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2"/>
      <c r="AN112" s="52"/>
      <c r="AO112" s="52"/>
      <c r="AP112" s="52"/>
      <c r="AQ112" s="52"/>
      <c r="AR112" s="52"/>
      <c r="AS112" s="52"/>
    </row>
    <row r="113" spans="1:45" s="2" customFormat="1" ht="81.75" customHeight="1" x14ac:dyDescent="0.25">
      <c r="A113" s="144" t="s">
        <v>35</v>
      </c>
      <c r="B113" s="144"/>
      <c r="C113" s="144"/>
      <c r="D113" s="144"/>
      <c r="E113" s="95" t="s">
        <v>39</v>
      </c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8" t="s">
        <v>19</v>
      </c>
      <c r="AR113" s="142" t="s">
        <v>21</v>
      </c>
      <c r="AS113" s="143" t="s">
        <v>20</v>
      </c>
    </row>
    <row r="114" spans="1:45" s="2" customFormat="1" ht="21.75" customHeight="1" x14ac:dyDescent="0.25">
      <c r="A114" s="96" t="s">
        <v>0</v>
      </c>
      <c r="B114" s="96"/>
      <c r="C114" s="96"/>
      <c r="D114" s="13" t="s">
        <v>17</v>
      </c>
      <c r="E114" s="96" t="s">
        <v>1</v>
      </c>
      <c r="F114" s="96"/>
      <c r="G114" s="96"/>
      <c r="H114" s="96"/>
      <c r="I114" s="96" t="s">
        <v>2</v>
      </c>
      <c r="J114" s="96"/>
      <c r="K114" s="96"/>
      <c r="L114" s="96"/>
      <c r="M114" s="96" t="s">
        <v>3</v>
      </c>
      <c r="N114" s="96"/>
      <c r="O114" s="96"/>
      <c r="P114" s="96"/>
      <c r="Q114" s="96" t="s">
        <v>4</v>
      </c>
      <c r="R114" s="96"/>
      <c r="S114" s="96"/>
      <c r="T114" s="96"/>
      <c r="U114" s="96" t="s">
        <v>5</v>
      </c>
      <c r="V114" s="96"/>
      <c r="W114" s="96"/>
      <c r="X114" s="96" t="s">
        <v>6</v>
      </c>
      <c r="Y114" s="96"/>
      <c r="Z114" s="96"/>
      <c r="AA114" s="96"/>
      <c r="AB114" s="96" t="s">
        <v>7</v>
      </c>
      <c r="AC114" s="96"/>
      <c r="AD114" s="96"/>
      <c r="AE114" s="96" t="s">
        <v>8</v>
      </c>
      <c r="AF114" s="96"/>
      <c r="AG114" s="96"/>
      <c r="AH114" s="96"/>
      <c r="AI114" s="96"/>
      <c r="AJ114" s="96" t="s">
        <v>9</v>
      </c>
      <c r="AK114" s="96"/>
      <c r="AL114" s="96"/>
      <c r="AM114" s="96" t="s">
        <v>10</v>
      </c>
      <c r="AN114" s="96"/>
      <c r="AO114" s="96"/>
      <c r="AP114" s="96"/>
      <c r="AQ114" s="98"/>
      <c r="AR114" s="142"/>
      <c r="AS114" s="143"/>
    </row>
    <row r="115" spans="1:45" s="6" customFormat="1" ht="11.25" customHeight="1" x14ac:dyDescent="0.2">
      <c r="A115" s="96"/>
      <c r="B115" s="96"/>
      <c r="C115" s="96"/>
      <c r="D115" s="13" t="s">
        <v>18</v>
      </c>
      <c r="E115" s="5">
        <v>1</v>
      </c>
      <c r="F115" s="5">
        <v>2</v>
      </c>
      <c r="G115" s="5">
        <v>3</v>
      </c>
      <c r="H115" s="5">
        <v>4</v>
      </c>
      <c r="I115" s="5">
        <v>5</v>
      </c>
      <c r="J115" s="5">
        <v>6</v>
      </c>
      <c r="K115" s="5">
        <v>7</v>
      </c>
      <c r="L115" s="5">
        <v>8</v>
      </c>
      <c r="M115" s="5">
        <v>9</v>
      </c>
      <c r="N115" s="5">
        <v>10</v>
      </c>
      <c r="O115" s="5">
        <v>11</v>
      </c>
      <c r="P115" s="5">
        <v>12</v>
      </c>
      <c r="Q115" s="5">
        <v>13</v>
      </c>
      <c r="R115" s="5">
        <v>14</v>
      </c>
      <c r="S115" s="5">
        <v>15</v>
      </c>
      <c r="T115" s="5">
        <v>16</v>
      </c>
      <c r="U115" s="5">
        <v>17</v>
      </c>
      <c r="V115" s="5">
        <v>18</v>
      </c>
      <c r="W115" s="5">
        <v>19</v>
      </c>
      <c r="X115" s="5">
        <v>20</v>
      </c>
      <c r="Y115" s="5">
        <v>21</v>
      </c>
      <c r="Z115" s="5">
        <v>22</v>
      </c>
      <c r="AA115" s="5">
        <v>23</v>
      </c>
      <c r="AB115" s="5">
        <v>24</v>
      </c>
      <c r="AC115" s="5">
        <v>25</v>
      </c>
      <c r="AD115" s="5">
        <v>26</v>
      </c>
      <c r="AE115" s="5">
        <v>27</v>
      </c>
      <c r="AF115" s="5">
        <v>28</v>
      </c>
      <c r="AG115" s="5">
        <v>29</v>
      </c>
      <c r="AH115" s="5">
        <v>30</v>
      </c>
      <c r="AI115" s="5">
        <v>31</v>
      </c>
      <c r="AJ115" s="5">
        <v>32</v>
      </c>
      <c r="AK115" s="5">
        <v>33</v>
      </c>
      <c r="AL115" s="5">
        <v>34</v>
      </c>
      <c r="AM115" s="5">
        <v>35</v>
      </c>
      <c r="AN115" s="5">
        <v>36</v>
      </c>
      <c r="AO115" s="5">
        <v>37</v>
      </c>
      <c r="AP115" s="5">
        <v>38</v>
      </c>
      <c r="AQ115" s="98"/>
      <c r="AR115" s="142"/>
      <c r="AS115" s="143"/>
    </row>
    <row r="116" spans="1:45" ht="12.75" customHeight="1" x14ac:dyDescent="0.25">
      <c r="A116" s="135" t="s">
        <v>24</v>
      </c>
      <c r="B116" s="75" t="s">
        <v>12</v>
      </c>
      <c r="C116" s="39" t="s">
        <v>74</v>
      </c>
      <c r="D116" s="40"/>
      <c r="E116" s="17"/>
      <c r="F116" s="81" t="s">
        <v>89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81" t="s">
        <v>97</v>
      </c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56" t="s">
        <v>103</v>
      </c>
      <c r="AK116" s="17"/>
      <c r="AL116" s="81" t="s">
        <v>97</v>
      </c>
      <c r="AM116" s="7"/>
      <c r="AN116" s="7"/>
      <c r="AO116" s="7"/>
      <c r="AP116" s="7"/>
      <c r="AQ116" s="7">
        <f>COUNTA(E116:AP116)</f>
        <v>4</v>
      </c>
      <c r="AR116" s="3">
        <f>34*3</f>
        <v>102</v>
      </c>
      <c r="AS116" s="8">
        <f t="shared" ref="AS116:AS133" si="41">AQ116/AR116</f>
        <v>3.9215686274509803E-2</v>
      </c>
    </row>
    <row r="117" spans="1:45" ht="12.75" customHeight="1" x14ac:dyDescent="0.25">
      <c r="A117" s="135"/>
      <c r="B117" s="75" t="s">
        <v>26</v>
      </c>
      <c r="C117" s="39" t="s">
        <v>74</v>
      </c>
      <c r="D117" s="40"/>
      <c r="E117" s="17"/>
      <c r="F117" s="17"/>
      <c r="G117" s="17"/>
      <c r="H117" s="17"/>
      <c r="I117" s="81" t="s">
        <v>99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81" t="s">
        <v>99</v>
      </c>
      <c r="X117" s="17"/>
      <c r="Y117" s="17"/>
      <c r="Z117" s="17"/>
      <c r="AA117" s="17"/>
      <c r="AB117" s="17"/>
      <c r="AC117" s="17"/>
      <c r="AD117" s="17"/>
      <c r="AE117" s="81" t="s">
        <v>99</v>
      </c>
      <c r="AF117" s="73"/>
      <c r="AG117" s="17"/>
      <c r="AH117" s="17"/>
      <c r="AI117" s="56" t="s">
        <v>103</v>
      </c>
      <c r="AJ117" s="17"/>
      <c r="AK117" s="17"/>
      <c r="AL117" s="17"/>
      <c r="AM117" s="7"/>
      <c r="AN117" s="7"/>
      <c r="AO117" s="7"/>
      <c r="AP117" s="7"/>
      <c r="AQ117" s="7">
        <f t="shared" ref="AQ117:AQ133" si="42">COUNTA(E117:AP117)</f>
        <v>4</v>
      </c>
      <c r="AR117" s="3">
        <f>34*2</f>
        <v>68</v>
      </c>
      <c r="AS117" s="8">
        <f t="shared" si="41"/>
        <v>5.8823529411764705E-2</v>
      </c>
    </row>
    <row r="118" spans="1:45" ht="29.4" customHeight="1" x14ac:dyDescent="0.25">
      <c r="A118" s="135"/>
      <c r="B118" s="92" t="s">
        <v>93</v>
      </c>
      <c r="C118" s="91" t="s">
        <v>74</v>
      </c>
      <c r="D118" s="40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84" t="s">
        <v>95</v>
      </c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7"/>
      <c r="AN118" s="7"/>
      <c r="AO118" s="7"/>
      <c r="AP118" s="7"/>
      <c r="AQ118" s="7">
        <f t="shared" si="42"/>
        <v>1</v>
      </c>
      <c r="AR118" s="3"/>
      <c r="AS118" s="8"/>
    </row>
    <row r="119" spans="1:45" ht="26.4" x14ac:dyDescent="0.25">
      <c r="A119" s="135"/>
      <c r="B119" s="75" t="s">
        <v>87</v>
      </c>
      <c r="C119" s="39" t="s">
        <v>74</v>
      </c>
      <c r="D119" s="38"/>
      <c r="E119" s="17"/>
      <c r="F119" s="17"/>
      <c r="G119" s="81" t="s">
        <v>97</v>
      </c>
      <c r="H119" s="17"/>
      <c r="I119" s="17"/>
      <c r="J119" s="17"/>
      <c r="K119" s="17"/>
      <c r="L119" s="81" t="s">
        <v>97</v>
      </c>
      <c r="M119" s="17"/>
      <c r="N119" s="17"/>
      <c r="O119" s="81" t="s">
        <v>97</v>
      </c>
      <c r="P119" s="17"/>
      <c r="Q119" s="17"/>
      <c r="R119" s="17"/>
      <c r="S119" s="17"/>
      <c r="T119" s="81" t="s">
        <v>97</v>
      </c>
      <c r="U119" s="17"/>
      <c r="V119" s="81" t="s">
        <v>97</v>
      </c>
      <c r="W119" s="17"/>
      <c r="X119" s="17"/>
      <c r="Y119" s="81" t="s">
        <v>97</v>
      </c>
      <c r="Z119" s="17"/>
      <c r="AA119" s="17"/>
      <c r="AB119" s="17"/>
      <c r="AC119" s="17"/>
      <c r="AD119" s="81" t="s">
        <v>97</v>
      </c>
      <c r="AE119" s="17"/>
      <c r="AF119" s="168"/>
      <c r="AG119" s="17"/>
      <c r="AH119" s="17"/>
      <c r="AI119" s="56" t="s">
        <v>103</v>
      </c>
      <c r="AJ119" s="17"/>
      <c r="AK119" s="17"/>
      <c r="AL119" s="81" t="s">
        <v>97</v>
      </c>
      <c r="AM119" s="7"/>
      <c r="AN119" s="7"/>
      <c r="AO119" s="7"/>
      <c r="AP119" s="7"/>
      <c r="AQ119" s="7">
        <f t="shared" si="42"/>
        <v>9</v>
      </c>
      <c r="AR119" s="3">
        <f t="shared" ref="AR119:AR120" si="43">34*3</f>
        <v>102</v>
      </c>
      <c r="AS119" s="8">
        <f t="shared" si="41"/>
        <v>8.8235294117647065E-2</v>
      </c>
    </row>
    <row r="120" spans="1:45" ht="12.75" customHeight="1" x14ac:dyDescent="0.25">
      <c r="A120" s="135"/>
      <c r="B120" s="75" t="s">
        <v>68</v>
      </c>
      <c r="C120" s="39" t="s">
        <v>74</v>
      </c>
      <c r="D120" s="65"/>
      <c r="E120" s="17"/>
      <c r="F120" s="17"/>
      <c r="G120" s="17"/>
      <c r="H120" s="32"/>
      <c r="I120" s="32"/>
      <c r="J120" s="17"/>
      <c r="K120" s="17"/>
      <c r="L120" s="17"/>
      <c r="M120" s="17"/>
      <c r="N120" s="85"/>
      <c r="O120" s="17"/>
      <c r="P120" s="17"/>
      <c r="Q120" s="17"/>
      <c r="R120" s="81" t="s">
        <v>89</v>
      </c>
      <c r="S120" s="17"/>
      <c r="T120" s="17"/>
      <c r="U120" s="17"/>
      <c r="V120" s="17"/>
      <c r="W120" s="17"/>
      <c r="X120" s="81" t="s">
        <v>97</v>
      </c>
      <c r="Y120" s="17"/>
      <c r="Z120" s="17"/>
      <c r="AA120" s="17"/>
      <c r="AB120" s="17"/>
      <c r="AC120" s="17"/>
      <c r="AD120" s="17"/>
      <c r="AE120" s="17"/>
      <c r="AF120" s="168"/>
      <c r="AG120" s="17"/>
      <c r="AH120" s="17"/>
      <c r="AI120" s="56" t="s">
        <v>103</v>
      </c>
      <c r="AJ120" s="17"/>
      <c r="AK120" s="17"/>
      <c r="AL120" s="81" t="s">
        <v>97</v>
      </c>
      <c r="AM120" s="7"/>
      <c r="AN120" s="7"/>
      <c r="AO120" s="7"/>
      <c r="AP120" s="7"/>
      <c r="AQ120" s="7">
        <f t="shared" si="42"/>
        <v>4</v>
      </c>
      <c r="AR120" s="3">
        <f t="shared" si="43"/>
        <v>102</v>
      </c>
      <c r="AS120" s="8">
        <f t="shared" si="41"/>
        <v>3.9215686274509803E-2</v>
      </c>
    </row>
    <row r="121" spans="1:45" ht="12.75" customHeight="1" x14ac:dyDescent="0.25">
      <c r="A121" s="135"/>
      <c r="B121" s="75" t="s">
        <v>69</v>
      </c>
      <c r="C121" s="39" t="s">
        <v>74</v>
      </c>
      <c r="D121" s="40"/>
      <c r="E121" s="17"/>
      <c r="F121" s="17"/>
      <c r="G121" s="17"/>
      <c r="H121" s="17"/>
      <c r="I121" s="17"/>
      <c r="J121" s="81" t="s">
        <v>89</v>
      </c>
      <c r="K121" s="17"/>
      <c r="L121" s="17"/>
      <c r="M121" s="17"/>
      <c r="N121" s="17"/>
      <c r="O121" s="17"/>
      <c r="P121" s="17"/>
      <c r="Q121" s="81" t="s">
        <v>89</v>
      </c>
      <c r="R121" s="17"/>
      <c r="S121" s="17"/>
      <c r="T121" s="17"/>
      <c r="U121" s="17"/>
      <c r="V121" s="17"/>
      <c r="W121" s="17"/>
      <c r="X121" s="17"/>
      <c r="Y121" s="17"/>
      <c r="Z121" s="81" t="s">
        <v>97</v>
      </c>
      <c r="AA121" s="17"/>
      <c r="AB121" s="17"/>
      <c r="AC121" s="17"/>
      <c r="AD121" s="17"/>
      <c r="AE121" s="17"/>
      <c r="AF121" s="168"/>
      <c r="AG121" s="17"/>
      <c r="AH121" s="17"/>
      <c r="AI121" s="56" t="s">
        <v>103</v>
      </c>
      <c r="AJ121" s="33"/>
      <c r="AK121" s="33"/>
      <c r="AL121" s="17"/>
      <c r="AM121" s="7"/>
      <c r="AN121" s="7"/>
      <c r="AO121" s="7"/>
      <c r="AP121" s="7"/>
      <c r="AQ121" s="7">
        <f t="shared" si="42"/>
        <v>4</v>
      </c>
      <c r="AR121" s="3">
        <f t="shared" ref="AR121" si="44">34*2</f>
        <v>68</v>
      </c>
      <c r="AS121" s="8">
        <f t="shared" si="41"/>
        <v>5.8823529411764705E-2</v>
      </c>
    </row>
    <row r="122" spans="1:45" ht="29.25" customHeight="1" x14ac:dyDescent="0.25">
      <c r="A122" s="135"/>
      <c r="B122" s="75" t="s">
        <v>70</v>
      </c>
      <c r="C122" s="39" t="s">
        <v>74</v>
      </c>
      <c r="D122" s="40"/>
      <c r="E122" s="17"/>
      <c r="F122" s="17"/>
      <c r="G122" s="17"/>
      <c r="H122" s="17"/>
      <c r="I122" s="17"/>
      <c r="J122" s="17"/>
      <c r="K122" s="81" t="s">
        <v>89</v>
      </c>
      <c r="L122" s="17"/>
      <c r="M122" s="17"/>
      <c r="N122" s="17"/>
      <c r="O122" s="17"/>
      <c r="P122" s="17"/>
      <c r="Q122" s="85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68"/>
      <c r="AG122" s="17"/>
      <c r="AH122" s="17"/>
      <c r="AI122" s="56" t="s">
        <v>103</v>
      </c>
      <c r="AJ122" s="33"/>
      <c r="AK122" s="17"/>
      <c r="AL122" s="17"/>
      <c r="AM122" s="7"/>
      <c r="AN122" s="7"/>
      <c r="AO122" s="7"/>
      <c r="AP122" s="7"/>
      <c r="AQ122" s="7">
        <f t="shared" si="42"/>
        <v>2</v>
      </c>
      <c r="AR122" s="3">
        <f>34*1</f>
        <v>34</v>
      </c>
      <c r="AS122" s="8">
        <f t="shared" si="41"/>
        <v>5.8823529411764705E-2</v>
      </c>
    </row>
    <row r="123" spans="1:45" ht="12.75" customHeight="1" x14ac:dyDescent="0.25">
      <c r="A123" s="135"/>
      <c r="B123" s="75" t="s">
        <v>34</v>
      </c>
      <c r="C123" s="39" t="s">
        <v>74</v>
      </c>
      <c r="D123" s="40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81" t="s">
        <v>89</v>
      </c>
      <c r="Q123" s="17"/>
      <c r="R123" s="17"/>
      <c r="S123" s="17"/>
      <c r="T123" s="32"/>
      <c r="U123" s="17"/>
      <c r="V123" s="17"/>
      <c r="W123" s="17"/>
      <c r="X123" s="17"/>
      <c r="Y123" s="17"/>
      <c r="Z123" s="81" t="s">
        <v>97</v>
      </c>
      <c r="AA123" s="17"/>
      <c r="AB123" s="17"/>
      <c r="AC123" s="17"/>
      <c r="AD123" s="17"/>
      <c r="AE123" s="17"/>
      <c r="AF123" s="168"/>
      <c r="AG123" s="17"/>
      <c r="AH123" s="56" t="s">
        <v>103</v>
      </c>
      <c r="AI123" s="33"/>
      <c r="AJ123" s="33"/>
      <c r="AK123" s="17"/>
      <c r="AL123" s="17"/>
      <c r="AM123" s="7"/>
      <c r="AN123" s="7"/>
      <c r="AO123" s="7"/>
      <c r="AP123" s="7"/>
      <c r="AQ123" s="7">
        <f t="shared" si="42"/>
        <v>3</v>
      </c>
      <c r="AR123" s="3">
        <f t="shared" ref="AR123:AR125" si="45">34*1</f>
        <v>34</v>
      </c>
      <c r="AS123" s="8">
        <f t="shared" si="41"/>
        <v>8.8235294117647065E-2</v>
      </c>
    </row>
    <row r="124" spans="1:45" ht="12.75" customHeight="1" x14ac:dyDescent="0.25">
      <c r="A124" s="135"/>
      <c r="B124" s="75" t="s">
        <v>27</v>
      </c>
      <c r="C124" s="39" t="s">
        <v>74</v>
      </c>
      <c r="D124" s="38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81" t="s">
        <v>97</v>
      </c>
      <c r="Q124" s="17"/>
      <c r="R124" s="17"/>
      <c r="S124" s="32"/>
      <c r="T124" s="17"/>
      <c r="U124" s="17"/>
      <c r="V124" s="17"/>
      <c r="W124" s="17"/>
      <c r="X124" s="17"/>
      <c r="Y124" s="17"/>
      <c r="Z124" s="81" t="s">
        <v>97</v>
      </c>
      <c r="AA124" s="17"/>
      <c r="AB124" s="17"/>
      <c r="AC124" s="17"/>
      <c r="AD124" s="17"/>
      <c r="AE124" s="17"/>
      <c r="AF124" s="168"/>
      <c r="AG124" s="17"/>
      <c r="AH124" s="17"/>
      <c r="AI124" s="56" t="s">
        <v>103</v>
      </c>
      <c r="AJ124" s="33"/>
      <c r="AK124" s="17"/>
      <c r="AL124" s="81" t="s">
        <v>97</v>
      </c>
      <c r="AM124" s="7"/>
      <c r="AN124" s="7"/>
      <c r="AO124" s="7"/>
      <c r="AP124" s="7"/>
      <c r="AQ124" s="7">
        <f t="shared" si="42"/>
        <v>4</v>
      </c>
      <c r="AR124" s="3">
        <f t="shared" ref="AR124" si="46">34*3</f>
        <v>102</v>
      </c>
      <c r="AS124" s="8">
        <f t="shared" si="41"/>
        <v>3.9215686274509803E-2</v>
      </c>
    </row>
    <row r="125" spans="1:45" ht="12.75" customHeight="1" x14ac:dyDescent="0.25">
      <c r="A125" s="135"/>
      <c r="B125" s="94" t="s">
        <v>31</v>
      </c>
      <c r="C125" s="93" t="s">
        <v>74</v>
      </c>
      <c r="D125" s="38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32"/>
      <c r="T125" s="17"/>
      <c r="U125" s="17"/>
      <c r="V125" s="17"/>
      <c r="W125" s="17"/>
      <c r="X125" s="17"/>
      <c r="Y125" s="81" t="s">
        <v>97</v>
      </c>
      <c r="Z125" s="17"/>
      <c r="AA125" s="17"/>
      <c r="AB125" s="17"/>
      <c r="AC125" s="17"/>
      <c r="AD125" s="17"/>
      <c r="AE125" s="17"/>
      <c r="AF125" s="168"/>
      <c r="AG125" s="17"/>
      <c r="AH125" s="17"/>
      <c r="AI125" s="56" t="s">
        <v>103</v>
      </c>
      <c r="AJ125" s="33"/>
      <c r="AK125" s="33"/>
      <c r="AL125" s="81" t="s">
        <v>97</v>
      </c>
      <c r="AM125" s="7"/>
      <c r="AN125" s="7"/>
      <c r="AO125" s="7"/>
      <c r="AP125" s="7"/>
      <c r="AQ125" s="7">
        <f t="shared" si="42"/>
        <v>3</v>
      </c>
      <c r="AR125" s="3">
        <f t="shared" si="45"/>
        <v>34</v>
      </c>
      <c r="AS125" s="8">
        <f t="shared" si="41"/>
        <v>8.8235294117647065E-2</v>
      </c>
    </row>
    <row r="126" spans="1:45" ht="12.75" customHeight="1" x14ac:dyDescent="0.25">
      <c r="A126" s="135"/>
      <c r="B126" s="75" t="s">
        <v>29</v>
      </c>
      <c r="C126" s="39" t="s">
        <v>74</v>
      </c>
      <c r="D126" s="38"/>
      <c r="E126" s="17"/>
      <c r="F126" s="17"/>
      <c r="G126" s="17"/>
      <c r="H126" s="17"/>
      <c r="I126" s="17"/>
      <c r="J126" s="17"/>
      <c r="K126" s="17"/>
      <c r="L126" s="81" t="s">
        <v>99</v>
      </c>
      <c r="M126" s="17"/>
      <c r="N126" s="17"/>
      <c r="O126" s="17"/>
      <c r="P126" s="17"/>
      <c r="Q126" s="17"/>
      <c r="R126" s="17"/>
      <c r="S126" s="32"/>
      <c r="T126" s="81" t="s">
        <v>99</v>
      </c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68"/>
      <c r="AG126" s="17"/>
      <c r="AH126" s="56" t="s">
        <v>103</v>
      </c>
      <c r="AI126" s="33"/>
      <c r="AJ126" s="33"/>
      <c r="AK126" s="17"/>
      <c r="AL126" s="17"/>
      <c r="AM126" s="7"/>
      <c r="AN126" s="7"/>
      <c r="AO126" s="7"/>
      <c r="AP126" s="7"/>
      <c r="AQ126" s="7">
        <f t="shared" si="42"/>
        <v>3</v>
      </c>
      <c r="AR126" s="3">
        <f t="shared" ref="AR126:AR129" si="47">34*2</f>
        <v>68</v>
      </c>
      <c r="AS126" s="8">
        <f t="shared" si="41"/>
        <v>4.4117647058823532E-2</v>
      </c>
    </row>
    <row r="127" spans="1:45" ht="12.75" customHeight="1" x14ac:dyDescent="0.25">
      <c r="A127" s="135"/>
      <c r="B127" s="75" t="s">
        <v>33</v>
      </c>
      <c r="C127" s="39" t="s">
        <v>74</v>
      </c>
      <c r="D127" s="38"/>
      <c r="E127" s="17"/>
      <c r="F127" s="81" t="s">
        <v>89</v>
      </c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81" t="s">
        <v>88</v>
      </c>
      <c r="S127" s="32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81" t="s">
        <v>97</v>
      </c>
      <c r="AE127" s="17"/>
      <c r="AF127" s="168"/>
      <c r="AG127" s="17"/>
      <c r="AH127" s="56" t="s">
        <v>103</v>
      </c>
      <c r="AI127" s="33"/>
      <c r="AJ127" s="33"/>
      <c r="AK127" s="17"/>
      <c r="AL127" s="81" t="s">
        <v>97</v>
      </c>
      <c r="AM127" s="7"/>
      <c r="AN127" s="7"/>
      <c r="AO127" s="7"/>
      <c r="AP127" s="7"/>
      <c r="AQ127" s="7">
        <f t="shared" si="42"/>
        <v>5</v>
      </c>
      <c r="AR127" s="3">
        <f t="shared" si="47"/>
        <v>68</v>
      </c>
      <c r="AS127" s="8">
        <f t="shared" si="41"/>
        <v>7.3529411764705885E-2</v>
      </c>
    </row>
    <row r="128" spans="1:45" ht="12.75" customHeight="1" x14ac:dyDescent="0.25">
      <c r="A128" s="135"/>
      <c r="B128" s="74" t="s">
        <v>36</v>
      </c>
      <c r="C128" s="39" t="s">
        <v>74</v>
      </c>
      <c r="D128" s="38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81" t="s">
        <v>89</v>
      </c>
      <c r="P128" s="17"/>
      <c r="Q128" s="17"/>
      <c r="R128" s="17"/>
      <c r="S128" s="32"/>
      <c r="T128" s="17"/>
      <c r="U128" s="17"/>
      <c r="V128" s="17"/>
      <c r="W128" s="81" t="s">
        <v>88</v>
      </c>
      <c r="X128" s="17"/>
      <c r="Y128" s="17"/>
      <c r="Z128" s="17"/>
      <c r="AA128" s="17"/>
      <c r="AB128" s="17"/>
      <c r="AC128" s="81" t="s">
        <v>88</v>
      </c>
      <c r="AD128" s="17"/>
      <c r="AE128" s="17"/>
      <c r="AF128" s="17"/>
      <c r="AG128" s="81" t="s">
        <v>88</v>
      </c>
      <c r="AH128" s="17"/>
      <c r="AI128" s="33"/>
      <c r="AJ128" s="33"/>
      <c r="AK128" s="81" t="s">
        <v>88</v>
      </c>
      <c r="AL128" s="17"/>
      <c r="AM128" s="7"/>
      <c r="AN128" s="7"/>
      <c r="AO128" s="7"/>
      <c r="AP128" s="7"/>
      <c r="AQ128" s="7">
        <f t="shared" si="42"/>
        <v>5</v>
      </c>
      <c r="AR128" s="3">
        <f t="shared" si="47"/>
        <v>68</v>
      </c>
      <c r="AS128" s="8">
        <f t="shared" si="41"/>
        <v>7.3529411764705885E-2</v>
      </c>
    </row>
    <row r="129" spans="1:45" ht="12.75" customHeight="1" x14ac:dyDescent="0.25">
      <c r="A129" s="135"/>
      <c r="B129" s="74" t="s">
        <v>28</v>
      </c>
      <c r="C129" s="39" t="s">
        <v>74</v>
      </c>
      <c r="D129" s="38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32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73"/>
      <c r="AG129" s="17"/>
      <c r="AH129" s="56" t="s">
        <v>103</v>
      </c>
      <c r="AI129" s="33"/>
      <c r="AJ129" s="33"/>
      <c r="AK129" s="17"/>
      <c r="AL129" s="17"/>
      <c r="AM129" s="7"/>
      <c r="AN129" s="7"/>
      <c r="AO129" s="7"/>
      <c r="AP129" s="7"/>
      <c r="AQ129" s="7">
        <f t="shared" si="42"/>
        <v>1</v>
      </c>
      <c r="AR129" s="3">
        <f t="shared" si="47"/>
        <v>68</v>
      </c>
      <c r="AS129" s="8">
        <f t="shared" si="41"/>
        <v>1.4705882352941176E-2</v>
      </c>
    </row>
    <row r="130" spans="1:45" ht="12.75" customHeight="1" x14ac:dyDescent="0.25">
      <c r="A130" s="135"/>
      <c r="B130" s="74" t="s">
        <v>41</v>
      </c>
      <c r="C130" s="39" t="s">
        <v>74</v>
      </c>
      <c r="D130" s="38"/>
      <c r="E130" s="17"/>
      <c r="F130" s="17"/>
      <c r="G130" s="17"/>
      <c r="H130" s="17"/>
      <c r="I130" s="17"/>
      <c r="J130" s="81" t="s">
        <v>90</v>
      </c>
      <c r="K130" s="17"/>
      <c r="L130" s="17"/>
      <c r="M130" s="17"/>
      <c r="N130" s="17"/>
      <c r="O130" s="17"/>
      <c r="P130" s="17"/>
      <c r="Q130" s="17"/>
      <c r="R130" s="81" t="s">
        <v>98</v>
      </c>
      <c r="S130" s="32"/>
      <c r="T130" s="17"/>
      <c r="U130" s="17"/>
      <c r="V130" s="17"/>
      <c r="W130" s="17"/>
      <c r="X130" s="17"/>
      <c r="Y130" s="17"/>
      <c r="Z130" s="17"/>
      <c r="AA130" s="81" t="s">
        <v>98</v>
      </c>
      <c r="AB130" s="17"/>
      <c r="AC130" s="17"/>
      <c r="AD130" s="17"/>
      <c r="AE130" s="17"/>
      <c r="AF130" s="17"/>
      <c r="AG130" s="17"/>
      <c r="AH130" s="17"/>
      <c r="AI130" s="81" t="s">
        <v>98</v>
      </c>
      <c r="AJ130" s="33"/>
      <c r="AK130" s="17"/>
      <c r="AL130" s="17"/>
      <c r="AM130" s="7"/>
      <c r="AN130" s="7"/>
      <c r="AO130" s="7"/>
      <c r="AP130" s="7"/>
      <c r="AQ130" s="7">
        <f t="shared" si="42"/>
        <v>4</v>
      </c>
      <c r="AR130" s="3">
        <f t="shared" ref="AR130:AR132" si="48">34*1</f>
        <v>34</v>
      </c>
      <c r="AS130" s="8">
        <f t="shared" si="41"/>
        <v>0.11764705882352941</v>
      </c>
    </row>
    <row r="131" spans="1:45" ht="12.75" customHeight="1" x14ac:dyDescent="0.25">
      <c r="A131" s="135"/>
      <c r="B131" s="74" t="s">
        <v>59</v>
      </c>
      <c r="C131" s="39" t="s">
        <v>74</v>
      </c>
      <c r="D131" s="38"/>
      <c r="E131" s="17"/>
      <c r="F131" s="17"/>
      <c r="G131" s="17"/>
      <c r="H131" s="17"/>
      <c r="I131" s="17"/>
      <c r="J131" s="81" t="s">
        <v>90</v>
      </c>
      <c r="K131" s="17"/>
      <c r="L131" s="17"/>
      <c r="M131" s="17"/>
      <c r="N131" s="17"/>
      <c r="O131" s="17"/>
      <c r="P131" s="17"/>
      <c r="Q131" s="17"/>
      <c r="R131" s="81" t="s">
        <v>98</v>
      </c>
      <c r="S131" s="32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33"/>
      <c r="AJ131" s="33"/>
      <c r="AK131" s="17"/>
      <c r="AL131" s="81" t="s">
        <v>97</v>
      </c>
      <c r="AM131" s="7"/>
      <c r="AN131" s="7"/>
      <c r="AO131" s="7"/>
      <c r="AP131" s="7"/>
      <c r="AQ131" s="7">
        <f t="shared" si="42"/>
        <v>3</v>
      </c>
      <c r="AR131" s="3">
        <f t="shared" si="48"/>
        <v>34</v>
      </c>
      <c r="AS131" s="8">
        <f t="shared" si="41"/>
        <v>8.8235294117647065E-2</v>
      </c>
    </row>
    <row r="132" spans="1:45" ht="33.6" customHeight="1" x14ac:dyDescent="0.25">
      <c r="A132" s="135"/>
      <c r="B132" s="74" t="s">
        <v>73</v>
      </c>
      <c r="C132" s="39" t="s">
        <v>74</v>
      </c>
      <c r="D132" s="38"/>
      <c r="E132" s="17"/>
      <c r="F132" s="17"/>
      <c r="G132" s="17"/>
      <c r="H132" s="17"/>
      <c r="I132" s="17"/>
      <c r="J132" s="81" t="s">
        <v>90</v>
      </c>
      <c r="K132" s="17"/>
      <c r="L132" s="17"/>
      <c r="M132" s="17"/>
      <c r="N132" s="17"/>
      <c r="O132" s="17"/>
      <c r="P132" s="17"/>
      <c r="Q132" s="17"/>
      <c r="R132" s="81" t="s">
        <v>98</v>
      </c>
      <c r="S132" s="32"/>
      <c r="T132" s="17"/>
      <c r="U132" s="17"/>
      <c r="V132" s="17"/>
      <c r="W132" s="17"/>
      <c r="X132" s="17"/>
      <c r="Y132" s="17"/>
      <c r="Z132" s="17"/>
      <c r="AA132" s="81" t="s">
        <v>98</v>
      </c>
      <c r="AB132" s="17"/>
      <c r="AC132" s="17"/>
      <c r="AD132" s="17"/>
      <c r="AE132" s="17"/>
      <c r="AF132" s="17"/>
      <c r="AG132" s="17"/>
      <c r="AH132" s="17"/>
      <c r="AI132" s="81" t="s">
        <v>98</v>
      </c>
      <c r="AJ132" s="33"/>
      <c r="AK132" s="17"/>
      <c r="AL132" s="17"/>
      <c r="AM132" s="7"/>
      <c r="AN132" s="7"/>
      <c r="AO132" s="7"/>
      <c r="AP132" s="7"/>
      <c r="AQ132" s="7">
        <f t="shared" si="42"/>
        <v>4</v>
      </c>
      <c r="AR132" s="3">
        <f t="shared" si="48"/>
        <v>34</v>
      </c>
      <c r="AS132" s="8">
        <f t="shared" si="41"/>
        <v>0.11764705882352941</v>
      </c>
    </row>
    <row r="133" spans="1:45" ht="27.75" customHeight="1" x14ac:dyDescent="0.25">
      <c r="A133" s="135"/>
      <c r="B133" s="74" t="s">
        <v>54</v>
      </c>
      <c r="C133" s="39" t="s">
        <v>74</v>
      </c>
      <c r="D133" s="38"/>
      <c r="E133" s="17"/>
      <c r="F133" s="17"/>
      <c r="G133" s="17"/>
      <c r="H133" s="17"/>
      <c r="I133" s="17"/>
      <c r="J133" s="81" t="s">
        <v>90</v>
      </c>
      <c r="K133" s="17"/>
      <c r="L133" s="17"/>
      <c r="M133" s="17"/>
      <c r="N133" s="17"/>
      <c r="O133" s="17"/>
      <c r="P133" s="17"/>
      <c r="Q133" s="17"/>
      <c r="R133" s="81" t="s">
        <v>98</v>
      </c>
      <c r="S133" s="32"/>
      <c r="T133" s="17"/>
      <c r="U133" s="17"/>
      <c r="V133" s="17"/>
      <c r="W133" s="17"/>
      <c r="X133" s="17"/>
      <c r="Y133" s="17"/>
      <c r="Z133" s="17"/>
      <c r="AA133" s="81" t="s">
        <v>98</v>
      </c>
      <c r="AB133" s="17"/>
      <c r="AC133" s="17"/>
      <c r="AD133" s="17"/>
      <c r="AE133" s="17"/>
      <c r="AF133" s="17"/>
      <c r="AG133" s="17"/>
      <c r="AH133" s="17"/>
      <c r="AI133" s="81" t="s">
        <v>98</v>
      </c>
      <c r="AJ133" s="33"/>
      <c r="AK133" s="17"/>
      <c r="AL133" s="17"/>
      <c r="AM133" s="7"/>
      <c r="AN133" s="7"/>
      <c r="AO133" s="7"/>
      <c r="AP133" s="7"/>
      <c r="AQ133" s="7">
        <f t="shared" si="42"/>
        <v>4</v>
      </c>
      <c r="AR133" s="3">
        <f t="shared" ref="AR133" si="49">34*2</f>
        <v>68</v>
      </c>
      <c r="AS133" s="8">
        <f t="shared" si="41"/>
        <v>5.8823529411764705E-2</v>
      </c>
    </row>
    <row r="134" spans="1:45" ht="27" customHeight="1" x14ac:dyDescent="0.25">
      <c r="A134" s="52"/>
      <c r="B134" s="53"/>
      <c r="C134" s="53"/>
      <c r="D134" s="53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2"/>
      <c r="AN134" s="52"/>
      <c r="AO134" s="52"/>
      <c r="AP134" s="52"/>
      <c r="AQ134" s="52"/>
      <c r="AR134" s="52"/>
      <c r="AS134" s="52"/>
    </row>
    <row r="135" spans="1:45" s="2" customFormat="1" ht="81.75" customHeight="1" x14ac:dyDescent="0.25">
      <c r="A135" s="144" t="s">
        <v>37</v>
      </c>
      <c r="B135" s="144"/>
      <c r="C135" s="144"/>
      <c r="D135" s="144"/>
      <c r="E135" s="95" t="s">
        <v>39</v>
      </c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8" t="s">
        <v>19</v>
      </c>
      <c r="AR135" s="142" t="s">
        <v>21</v>
      </c>
      <c r="AS135" s="143" t="s">
        <v>20</v>
      </c>
    </row>
    <row r="136" spans="1:45" s="2" customFormat="1" ht="21.75" customHeight="1" x14ac:dyDescent="0.25">
      <c r="A136" s="96" t="s">
        <v>0</v>
      </c>
      <c r="B136" s="96"/>
      <c r="C136" s="96"/>
      <c r="D136" s="13" t="s">
        <v>17</v>
      </c>
      <c r="E136" s="96" t="s">
        <v>1</v>
      </c>
      <c r="F136" s="96"/>
      <c r="G136" s="96"/>
      <c r="H136" s="96"/>
      <c r="I136" s="96" t="s">
        <v>2</v>
      </c>
      <c r="J136" s="96"/>
      <c r="K136" s="96"/>
      <c r="L136" s="96"/>
      <c r="M136" s="96" t="s">
        <v>3</v>
      </c>
      <c r="N136" s="96"/>
      <c r="O136" s="96"/>
      <c r="P136" s="96"/>
      <c r="Q136" s="96" t="s">
        <v>4</v>
      </c>
      <c r="R136" s="96"/>
      <c r="S136" s="96"/>
      <c r="T136" s="96"/>
      <c r="U136" s="96" t="s">
        <v>5</v>
      </c>
      <c r="V136" s="96"/>
      <c r="W136" s="96"/>
      <c r="X136" s="96" t="s">
        <v>6</v>
      </c>
      <c r="Y136" s="96"/>
      <c r="Z136" s="96"/>
      <c r="AA136" s="96"/>
      <c r="AB136" s="96" t="s">
        <v>7</v>
      </c>
      <c r="AC136" s="96"/>
      <c r="AD136" s="96"/>
      <c r="AE136" s="96" t="s">
        <v>8</v>
      </c>
      <c r="AF136" s="96"/>
      <c r="AG136" s="96"/>
      <c r="AH136" s="96"/>
      <c r="AI136" s="96"/>
      <c r="AJ136" s="96" t="s">
        <v>9</v>
      </c>
      <c r="AK136" s="96"/>
      <c r="AL136" s="96"/>
      <c r="AM136" s="96" t="s">
        <v>10</v>
      </c>
      <c r="AN136" s="96"/>
      <c r="AO136" s="96"/>
      <c r="AP136" s="96"/>
      <c r="AQ136" s="98"/>
      <c r="AR136" s="142"/>
      <c r="AS136" s="143"/>
    </row>
    <row r="137" spans="1:45" s="6" customFormat="1" ht="11.25" customHeight="1" x14ac:dyDescent="0.2">
      <c r="A137" s="96"/>
      <c r="B137" s="96"/>
      <c r="C137" s="96"/>
      <c r="D137" s="13" t="s">
        <v>18</v>
      </c>
      <c r="E137" s="5">
        <v>1</v>
      </c>
      <c r="F137" s="5">
        <v>2</v>
      </c>
      <c r="G137" s="5">
        <v>3</v>
      </c>
      <c r="H137" s="5">
        <v>4</v>
      </c>
      <c r="I137" s="5">
        <v>5</v>
      </c>
      <c r="J137" s="5">
        <v>6</v>
      </c>
      <c r="K137" s="5">
        <v>7</v>
      </c>
      <c r="L137" s="5">
        <v>8</v>
      </c>
      <c r="M137" s="5">
        <v>9</v>
      </c>
      <c r="N137" s="5">
        <v>10</v>
      </c>
      <c r="O137" s="5">
        <v>11</v>
      </c>
      <c r="P137" s="5">
        <v>12</v>
      </c>
      <c r="Q137" s="5">
        <v>13</v>
      </c>
      <c r="R137" s="5">
        <v>14</v>
      </c>
      <c r="S137" s="5">
        <v>15</v>
      </c>
      <c r="T137" s="5">
        <v>16</v>
      </c>
      <c r="U137" s="5">
        <v>17</v>
      </c>
      <c r="V137" s="5">
        <v>18</v>
      </c>
      <c r="W137" s="5">
        <v>19</v>
      </c>
      <c r="X137" s="5">
        <v>20</v>
      </c>
      <c r="Y137" s="5">
        <v>21</v>
      </c>
      <c r="Z137" s="5">
        <v>22</v>
      </c>
      <c r="AA137" s="5">
        <v>23</v>
      </c>
      <c r="AB137" s="5">
        <v>24</v>
      </c>
      <c r="AC137" s="5">
        <v>25</v>
      </c>
      <c r="AD137" s="5">
        <v>26</v>
      </c>
      <c r="AE137" s="5">
        <v>27</v>
      </c>
      <c r="AF137" s="5">
        <v>28</v>
      </c>
      <c r="AG137" s="5">
        <v>29</v>
      </c>
      <c r="AH137" s="5">
        <v>30</v>
      </c>
      <c r="AI137" s="5">
        <v>31</v>
      </c>
      <c r="AJ137" s="5">
        <v>32</v>
      </c>
      <c r="AK137" s="5">
        <v>33</v>
      </c>
      <c r="AL137" s="5">
        <v>34</v>
      </c>
      <c r="AM137" s="5">
        <v>35</v>
      </c>
      <c r="AN137" s="5">
        <v>36</v>
      </c>
      <c r="AO137" s="5">
        <v>37</v>
      </c>
      <c r="AP137" s="5">
        <v>38</v>
      </c>
      <c r="AQ137" s="98"/>
      <c r="AR137" s="142"/>
      <c r="AS137" s="143"/>
    </row>
    <row r="138" spans="1:45" ht="12.75" customHeight="1" x14ac:dyDescent="0.25">
      <c r="A138" s="135" t="s">
        <v>24</v>
      </c>
      <c r="B138" s="75" t="s">
        <v>12</v>
      </c>
      <c r="C138" s="39" t="s">
        <v>75</v>
      </c>
      <c r="D138" s="40"/>
      <c r="E138" s="17"/>
      <c r="F138" s="85"/>
      <c r="G138" s="81" t="s">
        <v>97</v>
      </c>
      <c r="H138" s="85"/>
      <c r="I138" s="17"/>
      <c r="J138" s="17"/>
      <c r="K138" s="17"/>
      <c r="L138" s="17"/>
      <c r="M138" s="17"/>
      <c r="N138" s="17"/>
      <c r="O138" s="17"/>
      <c r="P138" s="17"/>
      <c r="Q138" s="17"/>
      <c r="R138" s="81" t="s">
        <v>99</v>
      </c>
      <c r="S138" s="85"/>
      <c r="T138" s="17"/>
      <c r="U138" s="17"/>
      <c r="V138" s="17"/>
      <c r="W138" s="17"/>
      <c r="X138" s="17"/>
      <c r="Y138" s="17"/>
      <c r="Z138" s="17"/>
      <c r="AA138" s="81" t="s">
        <v>97</v>
      </c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81" t="s">
        <v>97</v>
      </c>
      <c r="AM138" s="33"/>
      <c r="AN138" s="33"/>
      <c r="AO138" s="33"/>
      <c r="AP138" s="33"/>
      <c r="AQ138" s="7">
        <f>COUNTA(E138:AP138)</f>
        <v>4</v>
      </c>
      <c r="AR138" s="3">
        <f>34*3</f>
        <v>102</v>
      </c>
      <c r="AS138" s="8">
        <f t="shared" ref="AS138:AS154" si="50">AQ138/AR138</f>
        <v>3.9215686274509803E-2</v>
      </c>
    </row>
    <row r="139" spans="1:45" ht="12.75" customHeight="1" x14ac:dyDescent="0.25">
      <c r="A139" s="135"/>
      <c r="B139" s="75" t="s">
        <v>26</v>
      </c>
      <c r="C139" s="39" t="s">
        <v>75</v>
      </c>
      <c r="D139" s="40"/>
      <c r="E139" s="17"/>
      <c r="F139" s="17"/>
      <c r="G139" s="17"/>
      <c r="H139" s="17"/>
      <c r="I139" s="81" t="s">
        <v>99</v>
      </c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81" t="s">
        <v>99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33"/>
      <c r="AN139" s="33"/>
      <c r="AO139" s="33"/>
      <c r="AP139" s="33"/>
      <c r="AQ139" s="7">
        <f t="shared" ref="AQ139:AQ154" si="51">COUNTA(E139:AP139)</f>
        <v>2</v>
      </c>
      <c r="AR139" s="3">
        <f t="shared" ref="AR139:AR143" si="52">34*3</f>
        <v>102</v>
      </c>
      <c r="AS139" s="8">
        <f t="shared" si="50"/>
        <v>1.9607843137254902E-2</v>
      </c>
    </row>
    <row r="140" spans="1:45" ht="33" customHeight="1" x14ac:dyDescent="0.25">
      <c r="A140" s="135"/>
      <c r="B140" s="78" t="s">
        <v>93</v>
      </c>
      <c r="C140" s="79" t="s">
        <v>75</v>
      </c>
      <c r="D140" s="40"/>
      <c r="E140" s="17"/>
      <c r="F140" s="17"/>
      <c r="G140" s="17"/>
      <c r="H140" s="17"/>
      <c r="I140" s="17"/>
      <c r="J140" s="17"/>
      <c r="K140" s="17"/>
      <c r="L140" s="17"/>
      <c r="M140" s="17"/>
      <c r="N140" s="81" t="s">
        <v>97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84" t="s">
        <v>95</v>
      </c>
      <c r="AE140" s="17"/>
      <c r="AF140" s="17"/>
      <c r="AG140" s="17"/>
      <c r="AH140" s="17"/>
      <c r="AI140" s="17"/>
      <c r="AJ140" s="17"/>
      <c r="AK140" s="17"/>
      <c r="AL140" s="17"/>
      <c r="AM140" s="33"/>
      <c r="AN140" s="33"/>
      <c r="AO140" s="33"/>
      <c r="AP140" s="33"/>
      <c r="AQ140" s="7">
        <f t="shared" si="51"/>
        <v>2</v>
      </c>
      <c r="AR140" s="3"/>
      <c r="AS140" s="8"/>
    </row>
    <row r="141" spans="1:45" ht="31.5" customHeight="1" x14ac:dyDescent="0.25">
      <c r="A141" s="135"/>
      <c r="B141" s="75" t="s">
        <v>87</v>
      </c>
      <c r="C141" s="39" t="s">
        <v>75</v>
      </c>
      <c r="D141" s="38"/>
      <c r="E141" s="17"/>
      <c r="F141" s="17"/>
      <c r="G141" s="17"/>
      <c r="H141" s="81" t="s">
        <v>97</v>
      </c>
      <c r="I141" s="17"/>
      <c r="J141" s="17"/>
      <c r="K141" s="17"/>
      <c r="L141" s="81" t="s">
        <v>97</v>
      </c>
      <c r="M141" s="17"/>
      <c r="N141" s="17"/>
      <c r="O141" s="81" t="s">
        <v>97</v>
      </c>
      <c r="P141" s="17"/>
      <c r="Q141" s="17"/>
      <c r="R141" s="17"/>
      <c r="S141" s="81" t="s">
        <v>97</v>
      </c>
      <c r="T141" s="17"/>
      <c r="U141" s="81" t="s">
        <v>97</v>
      </c>
      <c r="V141" s="17"/>
      <c r="W141" s="17"/>
      <c r="X141" s="17"/>
      <c r="Y141" s="81" t="s">
        <v>97</v>
      </c>
      <c r="Z141" s="17"/>
      <c r="AA141" s="17"/>
      <c r="AB141" s="81" t="s">
        <v>97</v>
      </c>
      <c r="AC141" s="17"/>
      <c r="AD141" s="17"/>
      <c r="AE141" s="17"/>
      <c r="AF141" s="17"/>
      <c r="AG141" s="17"/>
      <c r="AH141" s="17"/>
      <c r="AI141" s="17"/>
      <c r="AJ141" s="17"/>
      <c r="AK141" s="81" t="s">
        <v>97</v>
      </c>
      <c r="AL141" s="17"/>
      <c r="AM141" s="33"/>
      <c r="AN141" s="33"/>
      <c r="AO141" s="33"/>
      <c r="AP141" s="33"/>
      <c r="AQ141" s="7">
        <f t="shared" si="51"/>
        <v>8</v>
      </c>
      <c r="AR141" s="3">
        <f t="shared" si="52"/>
        <v>102</v>
      </c>
      <c r="AS141" s="8">
        <f t="shared" si="50"/>
        <v>7.8431372549019607E-2</v>
      </c>
    </row>
    <row r="142" spans="1:45" ht="12.75" customHeight="1" x14ac:dyDescent="0.25">
      <c r="A142" s="135"/>
      <c r="B142" s="75" t="s">
        <v>68</v>
      </c>
      <c r="C142" s="39" t="s">
        <v>75</v>
      </c>
      <c r="D142" s="40"/>
      <c r="E142" s="17"/>
      <c r="F142" s="17"/>
      <c r="G142" s="17"/>
      <c r="H142" s="34"/>
      <c r="I142" s="32"/>
      <c r="J142" s="17"/>
      <c r="K142" s="17"/>
      <c r="L142" s="81" t="s">
        <v>89</v>
      </c>
      <c r="M142" s="17"/>
      <c r="N142" s="17"/>
      <c r="O142" s="17"/>
      <c r="P142" s="17"/>
      <c r="Q142" s="81" t="s">
        <v>89</v>
      </c>
      <c r="R142" s="17"/>
      <c r="S142" s="17"/>
      <c r="T142" s="17"/>
      <c r="U142" s="17"/>
      <c r="V142" s="81" t="s">
        <v>97</v>
      </c>
      <c r="W142" s="17"/>
      <c r="X142" s="17"/>
      <c r="Y142" s="17"/>
      <c r="Z142" s="17"/>
      <c r="AA142" s="17"/>
      <c r="AB142" s="81" t="s">
        <v>97</v>
      </c>
      <c r="AC142" s="17"/>
      <c r="AD142" s="17"/>
      <c r="AE142" s="17"/>
      <c r="AF142" s="17"/>
      <c r="AG142" s="17"/>
      <c r="AH142" s="81" t="s">
        <v>97</v>
      </c>
      <c r="AI142" s="17"/>
      <c r="AJ142" s="17"/>
      <c r="AK142" s="17"/>
      <c r="AL142" s="81" t="s">
        <v>97</v>
      </c>
      <c r="AM142" s="33"/>
      <c r="AN142" s="33"/>
      <c r="AO142" s="33"/>
      <c r="AP142" s="33"/>
      <c r="AQ142" s="7">
        <f t="shared" si="51"/>
        <v>6</v>
      </c>
      <c r="AR142" s="3">
        <f t="shared" si="52"/>
        <v>102</v>
      </c>
      <c r="AS142" s="8">
        <f t="shared" si="50"/>
        <v>5.8823529411764705E-2</v>
      </c>
    </row>
    <row r="143" spans="1:45" x14ac:dyDescent="0.25">
      <c r="A143" s="135"/>
      <c r="B143" s="75" t="s">
        <v>69</v>
      </c>
      <c r="C143" s="39" t="s">
        <v>75</v>
      </c>
      <c r="D143" s="40"/>
      <c r="E143" s="17"/>
      <c r="F143" s="17"/>
      <c r="G143" s="17"/>
      <c r="H143" s="17"/>
      <c r="I143" s="17"/>
      <c r="J143" s="17"/>
      <c r="K143" s="17"/>
      <c r="L143" s="81" t="s">
        <v>88</v>
      </c>
      <c r="M143" s="17"/>
      <c r="N143" s="17"/>
      <c r="O143" s="17"/>
      <c r="P143" s="17"/>
      <c r="Q143" s="17"/>
      <c r="R143" s="81" t="s">
        <v>89</v>
      </c>
      <c r="S143" s="17"/>
      <c r="T143" s="17"/>
      <c r="U143" s="17"/>
      <c r="V143" s="17"/>
      <c r="W143" s="17"/>
      <c r="X143" s="81" t="s">
        <v>97</v>
      </c>
      <c r="Y143" s="17"/>
      <c r="Z143" s="17"/>
      <c r="AA143" s="17"/>
      <c r="AB143" s="17"/>
      <c r="AC143" s="81" t="s">
        <v>97</v>
      </c>
      <c r="AD143" s="17"/>
      <c r="AE143" s="17"/>
      <c r="AF143" s="17"/>
      <c r="AG143" s="17"/>
      <c r="AH143" s="17"/>
      <c r="AI143" s="33"/>
      <c r="AJ143" s="33"/>
      <c r="AK143" s="17"/>
      <c r="AL143" s="81" t="s">
        <v>97</v>
      </c>
      <c r="AM143" s="33"/>
      <c r="AN143" s="33"/>
      <c r="AO143" s="33"/>
      <c r="AP143" s="33"/>
      <c r="AQ143" s="7">
        <f t="shared" si="51"/>
        <v>5</v>
      </c>
      <c r="AR143" s="3">
        <f t="shared" si="52"/>
        <v>102</v>
      </c>
      <c r="AS143" s="8">
        <f t="shared" si="50"/>
        <v>4.9019607843137254E-2</v>
      </c>
    </row>
    <row r="144" spans="1:45" ht="36.75" customHeight="1" x14ac:dyDescent="0.25">
      <c r="A144" s="135"/>
      <c r="B144" s="75" t="s">
        <v>70</v>
      </c>
      <c r="C144" s="39" t="s">
        <v>75</v>
      </c>
      <c r="D144" s="38"/>
      <c r="E144" s="17"/>
      <c r="F144" s="17"/>
      <c r="G144" s="17"/>
      <c r="H144" s="17"/>
      <c r="I144" s="17"/>
      <c r="J144" s="17"/>
      <c r="K144" s="17"/>
      <c r="L144" s="85"/>
      <c r="M144" s="81" t="s">
        <v>90</v>
      </c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33"/>
      <c r="AJ144" s="33"/>
      <c r="AK144" s="81" t="s">
        <v>97</v>
      </c>
      <c r="AL144" s="17"/>
      <c r="AM144" s="33"/>
      <c r="AN144" s="33"/>
      <c r="AO144" s="33"/>
      <c r="AP144" s="33"/>
      <c r="AQ144" s="7">
        <f t="shared" si="51"/>
        <v>2</v>
      </c>
      <c r="AR144" s="3">
        <f>34*1</f>
        <v>34</v>
      </c>
      <c r="AS144" s="8">
        <f t="shared" si="50"/>
        <v>5.8823529411764705E-2</v>
      </c>
    </row>
    <row r="145" spans="1:45" x14ac:dyDescent="0.25">
      <c r="A145" s="135"/>
      <c r="B145" s="75" t="s">
        <v>34</v>
      </c>
      <c r="C145" s="39" t="s">
        <v>75</v>
      </c>
      <c r="D145" s="38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81" t="s">
        <v>89</v>
      </c>
      <c r="S145" s="17"/>
      <c r="T145" s="17"/>
      <c r="U145" s="17"/>
      <c r="V145" s="17"/>
      <c r="W145" s="17"/>
      <c r="X145" s="81" t="s">
        <v>97</v>
      </c>
      <c r="Y145" s="17"/>
      <c r="Z145" s="17"/>
      <c r="AA145" s="81" t="s">
        <v>97</v>
      </c>
      <c r="AB145" s="17"/>
      <c r="AC145" s="17"/>
      <c r="AD145" s="17"/>
      <c r="AE145" s="17"/>
      <c r="AF145" s="17"/>
      <c r="AG145" s="17"/>
      <c r="AH145" s="17"/>
      <c r="AI145" s="33"/>
      <c r="AJ145" s="81" t="s">
        <v>97</v>
      </c>
      <c r="AK145" s="17"/>
      <c r="AL145" s="17"/>
      <c r="AM145" s="33"/>
      <c r="AN145" s="33"/>
      <c r="AO145" s="33"/>
      <c r="AP145" s="33"/>
      <c r="AQ145" s="7">
        <f t="shared" si="51"/>
        <v>4</v>
      </c>
      <c r="AR145" s="3">
        <f t="shared" ref="AR145" si="53">34*1</f>
        <v>34</v>
      </c>
      <c r="AS145" s="8">
        <f t="shared" si="50"/>
        <v>0.11764705882352941</v>
      </c>
    </row>
    <row r="146" spans="1:45" x14ac:dyDescent="0.25">
      <c r="A146" s="135"/>
      <c r="B146" s="75" t="s">
        <v>27</v>
      </c>
      <c r="C146" s="39" t="s">
        <v>75</v>
      </c>
      <c r="D146" s="38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81" t="s">
        <v>97</v>
      </c>
      <c r="Q146" s="17"/>
      <c r="R146" s="17"/>
      <c r="S146" s="17"/>
      <c r="T146" s="81" t="s">
        <v>97</v>
      </c>
      <c r="U146" s="17"/>
      <c r="V146" s="17"/>
      <c r="W146" s="81" t="s">
        <v>97</v>
      </c>
      <c r="X146" s="17"/>
      <c r="Y146" s="17"/>
      <c r="Z146" s="17"/>
      <c r="AA146" s="17"/>
      <c r="AB146" s="81" t="s">
        <v>97</v>
      </c>
      <c r="AC146" s="17"/>
      <c r="AD146" s="17"/>
      <c r="AE146" s="17"/>
      <c r="AF146" s="17"/>
      <c r="AG146" s="17"/>
      <c r="AH146" s="17"/>
      <c r="AI146" s="33"/>
      <c r="AJ146" s="33"/>
      <c r="AK146" s="17"/>
      <c r="AL146" s="81" t="s">
        <v>97</v>
      </c>
      <c r="AM146" s="33"/>
      <c r="AN146" s="33"/>
      <c r="AO146" s="33"/>
      <c r="AP146" s="33"/>
      <c r="AQ146" s="7">
        <f t="shared" si="51"/>
        <v>5</v>
      </c>
      <c r="AR146" s="3">
        <f>34*2</f>
        <v>68</v>
      </c>
      <c r="AS146" s="8">
        <f t="shared" si="50"/>
        <v>7.3529411764705885E-2</v>
      </c>
    </row>
    <row r="147" spans="1:45" x14ac:dyDescent="0.25">
      <c r="A147" s="135"/>
      <c r="B147" s="75" t="s">
        <v>31</v>
      </c>
      <c r="C147" s="39" t="s">
        <v>75</v>
      </c>
      <c r="D147" s="38"/>
      <c r="E147" s="17"/>
      <c r="F147" s="17"/>
      <c r="G147" s="17"/>
      <c r="H147" s="17"/>
      <c r="I147" s="17"/>
      <c r="J147" s="17"/>
      <c r="K147" s="81" t="s">
        <v>97</v>
      </c>
      <c r="L147" s="17"/>
      <c r="M147" s="17"/>
      <c r="N147" s="17"/>
      <c r="O147" s="17"/>
      <c r="P147" s="17"/>
      <c r="Q147" s="17"/>
      <c r="R147" s="81" t="s">
        <v>97</v>
      </c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81" t="s">
        <v>97</v>
      </c>
      <c r="AH147" s="17"/>
      <c r="AI147" s="33"/>
      <c r="AJ147" s="33"/>
      <c r="AK147" s="17"/>
      <c r="AL147" s="81" t="s">
        <v>97</v>
      </c>
      <c r="AM147" s="33"/>
      <c r="AN147" s="33"/>
      <c r="AO147" s="33"/>
      <c r="AP147" s="33"/>
      <c r="AQ147" s="7">
        <f t="shared" si="51"/>
        <v>4</v>
      </c>
      <c r="AR147" s="3">
        <f>34*1</f>
        <v>34</v>
      </c>
      <c r="AS147" s="8">
        <f t="shared" si="50"/>
        <v>0.11764705882352941</v>
      </c>
    </row>
    <row r="148" spans="1:45" x14ac:dyDescent="0.25">
      <c r="A148" s="135"/>
      <c r="B148" s="75" t="s">
        <v>29</v>
      </c>
      <c r="C148" s="39" t="s">
        <v>75</v>
      </c>
      <c r="D148" s="38"/>
      <c r="E148" s="17"/>
      <c r="F148" s="17"/>
      <c r="G148" s="17"/>
      <c r="H148" s="17"/>
      <c r="I148" s="17"/>
      <c r="J148" s="17"/>
      <c r="K148" s="17"/>
      <c r="L148" s="81" t="s">
        <v>97</v>
      </c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33"/>
      <c r="AJ148" s="33"/>
      <c r="AK148" s="17"/>
      <c r="AL148" s="17"/>
      <c r="AM148" s="33"/>
      <c r="AN148" s="33"/>
      <c r="AO148" s="33"/>
      <c r="AP148" s="33"/>
      <c r="AQ148" s="7">
        <f t="shared" si="51"/>
        <v>1</v>
      </c>
      <c r="AR148" s="3">
        <f>34*2</f>
        <v>68</v>
      </c>
      <c r="AS148" s="8">
        <f t="shared" si="50"/>
        <v>1.4705882352941176E-2</v>
      </c>
    </row>
    <row r="149" spans="1:45" x14ac:dyDescent="0.25">
      <c r="A149" s="135"/>
      <c r="B149" s="75" t="s">
        <v>33</v>
      </c>
      <c r="C149" s="39" t="s">
        <v>75</v>
      </c>
      <c r="D149" s="38"/>
      <c r="E149" s="17"/>
      <c r="F149" s="81" t="s">
        <v>89</v>
      </c>
      <c r="G149" s="17"/>
      <c r="H149" s="17"/>
      <c r="I149" s="17"/>
      <c r="J149" s="17"/>
      <c r="K149" s="17"/>
      <c r="L149" s="17"/>
      <c r="M149" s="17"/>
      <c r="N149" s="17"/>
      <c r="O149" s="81" t="s">
        <v>89</v>
      </c>
      <c r="P149" s="17"/>
      <c r="Q149" s="17"/>
      <c r="R149" s="17"/>
      <c r="S149" s="17"/>
      <c r="T149" s="17"/>
      <c r="U149" s="17"/>
      <c r="V149" s="81" t="s">
        <v>97</v>
      </c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81" t="s">
        <v>97</v>
      </c>
      <c r="AH149" s="17"/>
      <c r="AI149" s="33"/>
      <c r="AJ149" s="33"/>
      <c r="AK149" s="17"/>
      <c r="AL149" s="17"/>
      <c r="AM149" s="33"/>
      <c r="AN149" s="33"/>
      <c r="AO149" s="33"/>
      <c r="AP149" s="33"/>
      <c r="AQ149" s="7">
        <f t="shared" si="51"/>
        <v>4</v>
      </c>
      <c r="AR149" s="3">
        <f>34*3</f>
        <v>102</v>
      </c>
      <c r="AS149" s="8">
        <f t="shared" si="50"/>
        <v>3.9215686274509803E-2</v>
      </c>
    </row>
    <row r="150" spans="1:45" ht="13.8" customHeight="1" x14ac:dyDescent="0.25">
      <c r="A150" s="135"/>
      <c r="B150" s="74" t="s">
        <v>36</v>
      </c>
      <c r="C150" s="39" t="s">
        <v>75</v>
      </c>
      <c r="D150" s="38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81" t="s">
        <v>89</v>
      </c>
      <c r="U150" s="17"/>
      <c r="V150" s="17"/>
      <c r="W150" s="17"/>
      <c r="X150" s="17"/>
      <c r="Y150" s="81" t="s">
        <v>89</v>
      </c>
      <c r="Z150" s="17"/>
      <c r="AA150" s="17"/>
      <c r="AB150" s="17"/>
      <c r="AC150" s="17"/>
      <c r="AD150" s="17"/>
      <c r="AE150" s="17"/>
      <c r="AF150" s="17"/>
      <c r="AG150" s="17"/>
      <c r="AH150" s="17"/>
      <c r="AI150" s="33"/>
      <c r="AJ150" s="81" t="s">
        <v>89</v>
      </c>
      <c r="AK150" s="17"/>
      <c r="AL150" s="17"/>
      <c r="AM150" s="33"/>
      <c r="AN150" s="33"/>
      <c r="AO150" s="33"/>
      <c r="AP150" s="33"/>
      <c r="AQ150" s="7">
        <f t="shared" si="51"/>
        <v>3</v>
      </c>
      <c r="AR150" s="3">
        <f>34*2</f>
        <v>68</v>
      </c>
      <c r="AS150" s="8">
        <f t="shared" si="50"/>
        <v>4.4117647058823532E-2</v>
      </c>
    </row>
    <row r="151" spans="1:45" x14ac:dyDescent="0.25">
      <c r="A151" s="135"/>
      <c r="B151" s="74" t="s">
        <v>28</v>
      </c>
      <c r="C151" s="39" t="s">
        <v>75</v>
      </c>
      <c r="D151" s="38"/>
      <c r="E151" s="17"/>
      <c r="F151" s="17"/>
      <c r="G151" s="17"/>
      <c r="H151" s="17"/>
      <c r="I151" s="17"/>
      <c r="J151" s="81" t="s">
        <v>99</v>
      </c>
      <c r="K151" s="17"/>
      <c r="L151" s="17"/>
      <c r="M151" s="17"/>
      <c r="N151" s="17"/>
      <c r="O151" s="17"/>
      <c r="P151" s="17"/>
      <c r="Q151" s="17"/>
      <c r="R151" s="17"/>
      <c r="S151" s="17"/>
      <c r="T151" s="81" t="s">
        <v>99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33"/>
      <c r="AJ151" s="33"/>
      <c r="AK151" s="17"/>
      <c r="AL151" s="17"/>
      <c r="AM151" s="33"/>
      <c r="AN151" s="33"/>
      <c r="AO151" s="33"/>
      <c r="AP151" s="33"/>
      <c r="AQ151" s="7">
        <f t="shared" si="51"/>
        <v>2</v>
      </c>
      <c r="AR151" s="3">
        <f t="shared" ref="AR151" si="54">34*2</f>
        <v>68</v>
      </c>
      <c r="AS151" s="8">
        <f t="shared" si="50"/>
        <v>2.9411764705882353E-2</v>
      </c>
    </row>
    <row r="152" spans="1:45" ht="30.75" customHeight="1" x14ac:dyDescent="0.25">
      <c r="A152" s="135"/>
      <c r="B152" s="74" t="s">
        <v>59</v>
      </c>
      <c r="C152" s="39" t="s">
        <v>75</v>
      </c>
      <c r="D152" s="38"/>
      <c r="E152" s="17"/>
      <c r="F152" s="17"/>
      <c r="G152" s="17"/>
      <c r="H152" s="17"/>
      <c r="I152" s="17"/>
      <c r="J152" s="17"/>
      <c r="K152" s="81" t="s">
        <v>90</v>
      </c>
      <c r="L152" s="17"/>
      <c r="M152" s="17"/>
      <c r="N152" s="17"/>
      <c r="O152" s="17"/>
      <c r="P152" s="17"/>
      <c r="Q152" s="17"/>
      <c r="R152" s="81" t="s">
        <v>90</v>
      </c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33"/>
      <c r="AJ152" s="33"/>
      <c r="AK152" s="81" t="s">
        <v>97</v>
      </c>
      <c r="AL152" s="17"/>
      <c r="AM152" s="33"/>
      <c r="AN152" s="33"/>
      <c r="AO152" s="33"/>
      <c r="AP152" s="33"/>
      <c r="AQ152" s="7">
        <f t="shared" si="51"/>
        <v>3</v>
      </c>
      <c r="AR152" s="3">
        <f>34*1</f>
        <v>34</v>
      </c>
      <c r="AS152" s="8">
        <f t="shared" si="50"/>
        <v>8.8235294117647065E-2</v>
      </c>
    </row>
    <row r="153" spans="1:45" ht="39" customHeight="1" x14ac:dyDescent="0.25">
      <c r="A153" s="135"/>
      <c r="B153" s="74" t="s">
        <v>73</v>
      </c>
      <c r="C153" s="39" t="s">
        <v>75</v>
      </c>
      <c r="D153" s="38"/>
      <c r="E153" s="17"/>
      <c r="F153" s="17"/>
      <c r="G153" s="17"/>
      <c r="H153" s="17"/>
      <c r="I153" s="17"/>
      <c r="J153" s="17"/>
      <c r="K153" s="81" t="s">
        <v>90</v>
      </c>
      <c r="L153" s="17"/>
      <c r="M153" s="17"/>
      <c r="N153" s="17"/>
      <c r="O153" s="17"/>
      <c r="P153" s="17"/>
      <c r="Q153" s="17"/>
      <c r="R153" s="81" t="s">
        <v>90</v>
      </c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81" t="s">
        <v>90</v>
      </c>
      <c r="AE153" s="17"/>
      <c r="AF153" s="17"/>
      <c r="AG153" s="17"/>
      <c r="AH153" s="17"/>
      <c r="AI153" s="33"/>
      <c r="AJ153" s="33"/>
      <c r="AK153" s="17"/>
      <c r="AL153" s="17"/>
      <c r="AM153" s="33"/>
      <c r="AN153" s="33"/>
      <c r="AO153" s="33"/>
      <c r="AP153" s="33"/>
      <c r="AQ153" s="7">
        <f t="shared" si="51"/>
        <v>3</v>
      </c>
      <c r="AR153" s="3">
        <f t="shared" ref="AR153" si="55">34*1</f>
        <v>34</v>
      </c>
      <c r="AS153" s="8">
        <f t="shared" si="50"/>
        <v>8.8235294117647065E-2</v>
      </c>
    </row>
    <row r="154" spans="1:45" ht="36" customHeight="1" x14ac:dyDescent="0.25">
      <c r="A154" s="135"/>
      <c r="B154" s="74" t="s">
        <v>54</v>
      </c>
      <c r="C154" s="39" t="s">
        <v>75</v>
      </c>
      <c r="D154" s="40"/>
      <c r="E154" s="17"/>
      <c r="F154" s="17"/>
      <c r="G154" s="17"/>
      <c r="H154" s="17"/>
      <c r="I154" s="17"/>
      <c r="J154" s="17"/>
      <c r="K154" s="81" t="s">
        <v>90</v>
      </c>
      <c r="L154" s="17"/>
      <c r="M154" s="17"/>
      <c r="N154" s="17"/>
      <c r="O154" s="17"/>
      <c r="P154" s="17"/>
      <c r="Q154" s="17"/>
      <c r="R154" s="81" t="s">
        <v>90</v>
      </c>
      <c r="S154" s="17"/>
      <c r="T154" s="32"/>
      <c r="U154" s="17"/>
      <c r="V154" s="17"/>
      <c r="W154" s="17"/>
      <c r="X154" s="17"/>
      <c r="Y154" s="17"/>
      <c r="Z154" s="17"/>
      <c r="AA154" s="17"/>
      <c r="AB154" s="17"/>
      <c r="AC154" s="17"/>
      <c r="AD154" s="81" t="s">
        <v>90</v>
      </c>
      <c r="AE154" s="17"/>
      <c r="AF154" s="17"/>
      <c r="AG154" s="17"/>
      <c r="AH154" s="17"/>
      <c r="AI154" s="33"/>
      <c r="AJ154" s="33"/>
      <c r="AK154" s="17"/>
      <c r="AL154" s="17"/>
      <c r="AM154" s="33"/>
      <c r="AN154" s="33"/>
      <c r="AO154" s="33"/>
      <c r="AP154" s="33"/>
      <c r="AQ154" s="7">
        <f t="shared" si="51"/>
        <v>3</v>
      </c>
      <c r="AR154" s="3">
        <f>34*2</f>
        <v>68</v>
      </c>
      <c r="AS154" s="8">
        <f t="shared" si="50"/>
        <v>4.4117647058823532E-2</v>
      </c>
    </row>
    <row r="155" spans="1:45" ht="27" customHeight="1" x14ac:dyDescent="0.25">
      <c r="A155" s="52"/>
      <c r="B155" s="53"/>
      <c r="C155" s="53"/>
      <c r="D155" s="53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2"/>
      <c r="AN155" s="52"/>
      <c r="AO155" s="52"/>
      <c r="AP155" s="52"/>
      <c r="AQ155" s="52"/>
      <c r="AR155" s="52"/>
      <c r="AS155" s="52"/>
    </row>
  </sheetData>
  <mergeCells count="171">
    <mergeCell ref="A37:A45"/>
    <mergeCell ref="A62:C63"/>
    <mergeCell ref="A96:A111"/>
    <mergeCell ref="A80:A91"/>
    <mergeCell ref="Q35:T35"/>
    <mergeCell ref="U35:W35"/>
    <mergeCell ref="A76:D76"/>
    <mergeCell ref="A64:A75"/>
    <mergeCell ref="A34:D34"/>
    <mergeCell ref="A12:A19"/>
    <mergeCell ref="AC3:AM5"/>
    <mergeCell ref="A7:B7"/>
    <mergeCell ref="C7:D7"/>
    <mergeCell ref="AN3:AO5"/>
    <mergeCell ref="A24:A32"/>
    <mergeCell ref="B4:C4"/>
    <mergeCell ref="G3:W3"/>
    <mergeCell ref="G5:W7"/>
    <mergeCell ref="X3:AB3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X48:AA48"/>
    <mergeCell ref="AB48:AD48"/>
    <mergeCell ref="AE48:AI48"/>
    <mergeCell ref="AJ48:AL48"/>
    <mergeCell ref="AM48:AP48"/>
    <mergeCell ref="AQ47:AQ49"/>
    <mergeCell ref="AR34:AR36"/>
    <mergeCell ref="AS34:AS36"/>
    <mergeCell ref="A35:B36"/>
    <mergeCell ref="C35:C36"/>
    <mergeCell ref="E35:H35"/>
    <mergeCell ref="I35:L35"/>
    <mergeCell ref="M35:P35"/>
    <mergeCell ref="A61:D61"/>
    <mergeCell ref="A138:A154"/>
    <mergeCell ref="Q136:T136"/>
    <mergeCell ref="U136:W136"/>
    <mergeCell ref="X136:AA136"/>
    <mergeCell ref="AB136:AD136"/>
    <mergeCell ref="AE136:AI136"/>
    <mergeCell ref="AJ136:AL136"/>
    <mergeCell ref="AR135:AR137"/>
    <mergeCell ref="AS135:AS137"/>
    <mergeCell ref="A136:C137"/>
    <mergeCell ref="E136:H136"/>
    <mergeCell ref="I136:L136"/>
    <mergeCell ref="M136:P136"/>
    <mergeCell ref="A116:A133"/>
    <mergeCell ref="AM136:AP136"/>
    <mergeCell ref="A135:D135"/>
    <mergeCell ref="AR113:AR115"/>
    <mergeCell ref="AS113:AS115"/>
    <mergeCell ref="A114:C115"/>
    <mergeCell ref="E114:H114"/>
    <mergeCell ref="I114:L114"/>
    <mergeCell ref="M114:P114"/>
    <mergeCell ref="Q114:T114"/>
    <mergeCell ref="U114:W114"/>
    <mergeCell ref="X114:AA114"/>
    <mergeCell ref="AB114:AD114"/>
    <mergeCell ref="AE114:AI114"/>
    <mergeCell ref="AJ114:AL114"/>
    <mergeCell ref="AM114:AP114"/>
    <mergeCell ref="A113:D113"/>
    <mergeCell ref="E113:AP113"/>
    <mergeCell ref="AQ113:AQ115"/>
    <mergeCell ref="AR93:AR95"/>
    <mergeCell ref="AS93:AS95"/>
    <mergeCell ref="A94:C95"/>
    <mergeCell ref="E94:H94"/>
    <mergeCell ref="I94:L94"/>
    <mergeCell ref="M94:P94"/>
    <mergeCell ref="Q94:T94"/>
    <mergeCell ref="U94:W94"/>
    <mergeCell ref="X94:AA94"/>
    <mergeCell ref="AB94:AD94"/>
    <mergeCell ref="AE94:AI94"/>
    <mergeCell ref="AJ94:AL94"/>
    <mergeCell ref="AM94:AP94"/>
    <mergeCell ref="A93:D93"/>
    <mergeCell ref="E93:AP93"/>
    <mergeCell ref="AQ93:AQ95"/>
    <mergeCell ref="AR77:AR79"/>
    <mergeCell ref="AS77:AS79"/>
    <mergeCell ref="A78:C79"/>
    <mergeCell ref="E78:H78"/>
    <mergeCell ref="I78:L78"/>
    <mergeCell ref="M78:P78"/>
    <mergeCell ref="Q78:T78"/>
    <mergeCell ref="A50:A59"/>
    <mergeCell ref="AR61:AR63"/>
    <mergeCell ref="AS61:AS63"/>
    <mergeCell ref="M62:P62"/>
    <mergeCell ref="Q62:T62"/>
    <mergeCell ref="U62:W62"/>
    <mergeCell ref="E62:H62"/>
    <mergeCell ref="AJ78:AL78"/>
    <mergeCell ref="AQ61:AQ63"/>
    <mergeCell ref="U78:W78"/>
    <mergeCell ref="X78:AA78"/>
    <mergeCell ref="AB78:AD78"/>
    <mergeCell ref="AE78:AI78"/>
    <mergeCell ref="AQ77:AQ79"/>
    <mergeCell ref="E61:AP61"/>
    <mergeCell ref="AM78:AP78"/>
    <mergeCell ref="A77:D77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Q21:AQ23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E135:AP135"/>
    <mergeCell ref="I62:L62"/>
    <mergeCell ref="X62:AA62"/>
    <mergeCell ref="AB62:AD62"/>
    <mergeCell ref="AE62:AI62"/>
    <mergeCell ref="AJ62:AL62"/>
    <mergeCell ref="AM62:AP62"/>
    <mergeCell ref="AP4:AQ4"/>
    <mergeCell ref="AQ135:AQ137"/>
    <mergeCell ref="X4:AB5"/>
    <mergeCell ref="AQ34:AQ36"/>
    <mergeCell ref="E34:AP34"/>
    <mergeCell ref="X35:AA35"/>
    <mergeCell ref="AB35:AD35"/>
    <mergeCell ref="AE35:AI35"/>
    <mergeCell ref="AJ35:AL35"/>
    <mergeCell ref="AM35:AP35"/>
    <mergeCell ref="E77:AP77"/>
    <mergeCell ref="AP5:AQ5"/>
    <mergeCell ref="X6:AB6"/>
  </mergeCells>
  <pageMargins left="0.25" right="0.25" top="0.51" bottom="0.75" header="0.3" footer="0.3"/>
  <pageSetup paperSize="9" scale="30" fitToHeight="0" orientation="landscape" r:id="rId1"/>
  <headerFooter>
    <oddHeader>&amp;C&amp;G</oddHeader>
  </headerFooter>
  <rowBreaks count="6" manualBreakCount="6">
    <brk id="46" max="50" man="1"/>
    <brk id="60" max="50" man="1"/>
    <brk id="76" max="16383" man="1"/>
    <brk id="92" max="16383" man="1"/>
    <brk id="112" max="16383" man="1"/>
    <brk id="134" max="16383" man="1"/>
  </rowBreaks>
  <ignoredErrors>
    <ignoredError sqref="AR1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Азигуловская школа</cp:lastModifiedBy>
  <cp:lastPrinted>2025-07-31T04:29:37Z</cp:lastPrinted>
  <dcterms:created xsi:type="dcterms:W3CDTF">2024-09-28T08:38:22Z</dcterms:created>
  <dcterms:modified xsi:type="dcterms:W3CDTF">2026-03-31T07:28:46Z</dcterms:modified>
</cp:coreProperties>
</file>